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hidePivotFieldList="1"/>
  <bookViews>
    <workbookView xWindow="0" yWindow="0" windowWidth="19200" windowHeight="7905" activeTab="5"/>
  </bookViews>
  <sheets>
    <sheet name="ETo" sheetId="7" r:id="rId1"/>
    <sheet name="inputs_S1" sheetId="10" r:id="rId2"/>
    <sheet name="necesidades_S1" sheetId="11" r:id="rId3"/>
    <sheet name="inputs_S2" sheetId="12" r:id="rId4"/>
    <sheet name="necesidades_S2" sheetId="13" r:id="rId5"/>
    <sheet name="ENVIAR" sheetId="4" r:id="rId6"/>
  </sheets>
  <externalReferences>
    <externalReference r:id="rId7"/>
  </externalReferences>
  <definedNames>
    <definedName name="_xlnm._FilterDatabase" localSheetId="2" hidden="1">necesidades_S1!$M$1:$M$275</definedName>
    <definedName name="_xlnm._FilterDatabase" localSheetId="4" hidden="1">necesidades_S2!$M$1:$M$267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1" l="1"/>
  <c r="H17" i="11"/>
  <c r="B12" i="11"/>
  <c r="H6" i="10"/>
  <c r="I6" i="10" s="1"/>
  <c r="F6" i="10"/>
  <c r="E7" i="4" l="1"/>
  <c r="H6" i="4"/>
  <c r="I6" i="4"/>
  <c r="J6" i="4"/>
  <c r="F6" i="4"/>
  <c r="E6" i="4"/>
  <c r="F262" i="10"/>
  <c r="F263" i="10"/>
  <c r="F264" i="10"/>
  <c r="F265" i="10"/>
  <c r="F266" i="10"/>
  <c r="F267" i="10"/>
  <c r="F268" i="10"/>
  <c r="F269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52" i="10"/>
  <c r="F53" i="10"/>
  <c r="F54" i="10"/>
  <c r="F55" i="10"/>
  <c r="F45" i="10"/>
  <c r="F46" i="10"/>
  <c r="F47" i="10"/>
  <c r="F48" i="10"/>
  <c r="F49" i="10"/>
  <c r="F50" i="10"/>
  <c r="F51" i="10"/>
  <c r="F5" i="7"/>
  <c r="F290" i="7"/>
  <c r="G290" i="7"/>
  <c r="F291" i="7"/>
  <c r="G291" i="7"/>
  <c r="F7" i="4" l="1"/>
  <c r="G7" i="4"/>
  <c r="H7" i="4"/>
  <c r="I7" i="4"/>
  <c r="J7" i="4"/>
  <c r="D4" i="13"/>
  <c r="L200" i="12"/>
  <c r="E206" i="13" s="1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G6" i="12"/>
  <c r="H6" i="12" s="1"/>
  <c r="I6" i="12" s="1"/>
  <c r="B12" i="13" s="1"/>
  <c r="C12" i="13" s="1"/>
  <c r="K12" i="13" s="1"/>
  <c r="F6" i="12"/>
  <c r="D4" i="11"/>
  <c r="L261" i="10"/>
  <c r="E267" i="11" s="1"/>
  <c r="L259" i="10"/>
  <c r="E265" i="11" s="1"/>
  <c r="L253" i="10"/>
  <c r="E259" i="11" s="1"/>
  <c r="L251" i="10"/>
  <c r="E257" i="11" s="1"/>
  <c r="L245" i="10"/>
  <c r="E251" i="11" s="1"/>
  <c r="L243" i="10"/>
  <c r="E249" i="11" s="1"/>
  <c r="L237" i="10"/>
  <c r="E243" i="11" s="1"/>
  <c r="L235" i="10"/>
  <c r="E241" i="11" s="1"/>
  <c r="L229" i="10"/>
  <c r="E235" i="11" s="1"/>
  <c r="L227" i="10"/>
  <c r="E233" i="11" s="1"/>
  <c r="L221" i="10"/>
  <c r="E227" i="11" s="1"/>
  <c r="L219" i="10"/>
  <c r="E225" i="11" s="1"/>
  <c r="L213" i="10"/>
  <c r="E219" i="11" s="1"/>
  <c r="L211" i="10"/>
  <c r="E217" i="11" s="1"/>
  <c r="L205" i="10"/>
  <c r="E211" i="11" s="1"/>
  <c r="L203" i="10"/>
  <c r="E209" i="11" s="1"/>
  <c r="L197" i="10"/>
  <c r="E203" i="11" s="1"/>
  <c r="L195" i="10"/>
  <c r="E201" i="11" s="1"/>
  <c r="L189" i="10"/>
  <c r="E195" i="11" s="1"/>
  <c r="L187" i="10"/>
  <c r="E193" i="11" s="1"/>
  <c r="L181" i="10"/>
  <c r="E187" i="11" s="1"/>
  <c r="L179" i="10"/>
  <c r="E185" i="11" s="1"/>
  <c r="L173" i="10"/>
  <c r="E179" i="11" s="1"/>
  <c r="L171" i="10"/>
  <c r="E177" i="11" s="1"/>
  <c r="L165" i="10"/>
  <c r="E171" i="11" s="1"/>
  <c r="L163" i="10"/>
  <c r="E169" i="11" s="1"/>
  <c r="L157" i="10"/>
  <c r="E163" i="11" s="1"/>
  <c r="L155" i="10"/>
  <c r="E161" i="11" s="1"/>
  <c r="L149" i="10"/>
  <c r="E155" i="11" s="1"/>
  <c r="L147" i="10"/>
  <c r="E153" i="11" s="1"/>
  <c r="L141" i="10"/>
  <c r="E147" i="11" s="1"/>
  <c r="L139" i="10"/>
  <c r="E145" i="11" s="1"/>
  <c r="L133" i="10"/>
  <c r="E139" i="11" s="1"/>
  <c r="L131" i="10"/>
  <c r="E137" i="11" s="1"/>
  <c r="L125" i="10"/>
  <c r="E131" i="11" s="1"/>
  <c r="L123" i="10"/>
  <c r="E129" i="11" s="1"/>
  <c r="L117" i="10"/>
  <c r="E123" i="11" s="1"/>
  <c r="L115" i="10"/>
  <c r="E121" i="11" s="1"/>
  <c r="L109" i="10"/>
  <c r="E115" i="11" s="1"/>
  <c r="L107" i="10"/>
  <c r="E113" i="11" s="1"/>
  <c r="L101" i="10"/>
  <c r="E107" i="11" s="1"/>
  <c r="L99" i="10"/>
  <c r="E105" i="11" s="1"/>
  <c r="L93" i="10"/>
  <c r="E99" i="11" s="1"/>
  <c r="L91" i="10"/>
  <c r="E97" i="11" s="1"/>
  <c r="L85" i="10"/>
  <c r="E91" i="11" s="1"/>
  <c r="L83" i="10"/>
  <c r="E89" i="11" s="1"/>
  <c r="L77" i="10"/>
  <c r="E83" i="11" s="1"/>
  <c r="L75" i="10"/>
  <c r="E81" i="11" s="1"/>
  <c r="L69" i="10"/>
  <c r="E75" i="11" s="1"/>
  <c r="L67" i="10"/>
  <c r="E73" i="11" s="1"/>
  <c r="L61" i="10"/>
  <c r="E67" i="11" s="1"/>
  <c r="L59" i="10"/>
  <c r="E65" i="11" s="1"/>
  <c r="L53" i="10"/>
  <c r="E59" i="11" s="1"/>
  <c r="L51" i="10"/>
  <c r="E57" i="11" s="1"/>
  <c r="L45" i="10"/>
  <c r="E51" i="11" s="1"/>
  <c r="F44" i="10"/>
  <c r="F43" i="10"/>
  <c r="F42" i="10"/>
  <c r="F41" i="10"/>
  <c r="F40" i="10"/>
  <c r="F39" i="10"/>
  <c r="L38" i="10"/>
  <c r="E44" i="11" s="1"/>
  <c r="F38" i="10"/>
  <c r="F37" i="10"/>
  <c r="F36" i="10"/>
  <c r="F35" i="10"/>
  <c r="F34" i="10"/>
  <c r="F33" i="10"/>
  <c r="F32" i="10"/>
  <c r="F31" i="10"/>
  <c r="L30" i="10"/>
  <c r="E36" i="11" s="1"/>
  <c r="F30" i="10"/>
  <c r="F29" i="10"/>
  <c r="F28" i="10"/>
  <c r="F27" i="10"/>
  <c r="F26" i="10"/>
  <c r="F25" i="10"/>
  <c r="F24" i="10"/>
  <c r="F23" i="10"/>
  <c r="L22" i="10"/>
  <c r="E28" i="11" s="1"/>
  <c r="F22" i="10"/>
  <c r="F21" i="10"/>
  <c r="F20" i="10"/>
  <c r="F19" i="10"/>
  <c r="F18" i="10"/>
  <c r="F17" i="10"/>
  <c r="F16" i="10"/>
  <c r="F15" i="10"/>
  <c r="L14" i="10"/>
  <c r="E20" i="11" s="1"/>
  <c r="F14" i="10"/>
  <c r="F13" i="10"/>
  <c r="F12" i="10"/>
  <c r="F11" i="10"/>
  <c r="F10" i="10"/>
  <c r="F9" i="10"/>
  <c r="F8" i="10"/>
  <c r="F7" i="10"/>
  <c r="L6" i="10"/>
  <c r="E12" i="11" s="1"/>
  <c r="G6" i="10"/>
  <c r="F6" i="7"/>
  <c r="G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L6" i="12" s="1"/>
  <c r="E12" i="13" s="1"/>
  <c r="F23" i="7"/>
  <c r="K7" i="12" s="1"/>
  <c r="G23" i="7"/>
  <c r="L7" i="12" s="1"/>
  <c r="E13" i="13" s="1"/>
  <c r="F24" i="7"/>
  <c r="G24" i="7"/>
  <c r="L8" i="12" s="1"/>
  <c r="E14" i="13" s="1"/>
  <c r="F25" i="7"/>
  <c r="K9" i="12" s="1"/>
  <c r="G25" i="7"/>
  <c r="L9" i="12" s="1"/>
  <c r="E15" i="13" s="1"/>
  <c r="F26" i="7"/>
  <c r="G26" i="7"/>
  <c r="L10" i="12" s="1"/>
  <c r="E16" i="13" s="1"/>
  <c r="F27" i="7"/>
  <c r="K11" i="12" s="1"/>
  <c r="G27" i="7"/>
  <c r="L11" i="12" s="1"/>
  <c r="E17" i="13" s="1"/>
  <c r="F28" i="7"/>
  <c r="G28" i="7"/>
  <c r="L12" i="12" s="1"/>
  <c r="E18" i="13" s="1"/>
  <c r="F29" i="7"/>
  <c r="K13" i="12" s="1"/>
  <c r="G29" i="7"/>
  <c r="L13" i="12" s="1"/>
  <c r="E19" i="13" s="1"/>
  <c r="F30" i="7"/>
  <c r="G30" i="7"/>
  <c r="L14" i="12" s="1"/>
  <c r="E20" i="13" s="1"/>
  <c r="F31" i="7"/>
  <c r="K15" i="12" s="1"/>
  <c r="G31" i="7"/>
  <c r="L15" i="12" s="1"/>
  <c r="E21" i="13" s="1"/>
  <c r="F32" i="7"/>
  <c r="G32" i="7"/>
  <c r="L16" i="12" s="1"/>
  <c r="E22" i="13" s="1"/>
  <c r="F33" i="7"/>
  <c r="K17" i="12" s="1"/>
  <c r="G33" i="7"/>
  <c r="L17" i="12" s="1"/>
  <c r="E23" i="13" s="1"/>
  <c r="F34" i="7"/>
  <c r="G34" i="7"/>
  <c r="L18" i="12" s="1"/>
  <c r="E24" i="13" s="1"/>
  <c r="F35" i="7"/>
  <c r="K19" i="12" s="1"/>
  <c r="G35" i="7"/>
  <c r="L19" i="12" s="1"/>
  <c r="E25" i="13" s="1"/>
  <c r="F36" i="7"/>
  <c r="G36" i="7"/>
  <c r="L20" i="12" s="1"/>
  <c r="E26" i="13" s="1"/>
  <c r="F37" i="7"/>
  <c r="K21" i="12" s="1"/>
  <c r="G37" i="7"/>
  <c r="L21" i="10" s="1"/>
  <c r="E27" i="11" s="1"/>
  <c r="F38" i="7"/>
  <c r="G38" i="7"/>
  <c r="L22" i="12" s="1"/>
  <c r="E28" i="13" s="1"/>
  <c r="F39" i="7"/>
  <c r="K23" i="12" s="1"/>
  <c r="G39" i="7"/>
  <c r="L23" i="12" s="1"/>
  <c r="E29" i="13" s="1"/>
  <c r="F40" i="7"/>
  <c r="G40" i="7"/>
  <c r="L24" i="12" s="1"/>
  <c r="E30" i="13" s="1"/>
  <c r="F41" i="7"/>
  <c r="K25" i="12" s="1"/>
  <c r="G41" i="7"/>
  <c r="L25" i="12" s="1"/>
  <c r="E31" i="13" s="1"/>
  <c r="F42" i="7"/>
  <c r="G42" i="7"/>
  <c r="L26" i="12" s="1"/>
  <c r="E32" i="13" s="1"/>
  <c r="F43" i="7"/>
  <c r="K27" i="12" s="1"/>
  <c r="G43" i="7"/>
  <c r="L27" i="12" s="1"/>
  <c r="E33" i="13" s="1"/>
  <c r="F44" i="7"/>
  <c r="G44" i="7"/>
  <c r="L28" i="12" s="1"/>
  <c r="E34" i="13" s="1"/>
  <c r="F45" i="7"/>
  <c r="K29" i="12" s="1"/>
  <c r="G45" i="7"/>
  <c r="L29" i="12" s="1"/>
  <c r="E35" i="13" s="1"/>
  <c r="F46" i="7"/>
  <c r="G46" i="7"/>
  <c r="L30" i="12" s="1"/>
  <c r="E36" i="13" s="1"/>
  <c r="F47" i="7"/>
  <c r="K31" i="12" s="1"/>
  <c r="G47" i="7"/>
  <c r="L31" i="12" s="1"/>
  <c r="E37" i="13" s="1"/>
  <c r="F48" i="7"/>
  <c r="G48" i="7"/>
  <c r="L32" i="12" s="1"/>
  <c r="E38" i="13" s="1"/>
  <c r="F49" i="7"/>
  <c r="K33" i="12" s="1"/>
  <c r="G49" i="7"/>
  <c r="L33" i="12" s="1"/>
  <c r="E39" i="13" s="1"/>
  <c r="F50" i="7"/>
  <c r="G50" i="7"/>
  <c r="L34" i="12" s="1"/>
  <c r="E40" i="13" s="1"/>
  <c r="F51" i="7"/>
  <c r="K35" i="12" s="1"/>
  <c r="G51" i="7"/>
  <c r="L35" i="12" s="1"/>
  <c r="E41" i="13" s="1"/>
  <c r="F52" i="7"/>
  <c r="G52" i="7"/>
  <c r="L36" i="12" s="1"/>
  <c r="E42" i="13" s="1"/>
  <c r="F53" i="7"/>
  <c r="K37" i="12" s="1"/>
  <c r="G53" i="7"/>
  <c r="L37" i="10" s="1"/>
  <c r="E43" i="11" s="1"/>
  <c r="F54" i="7"/>
  <c r="G54" i="7"/>
  <c r="L38" i="12" s="1"/>
  <c r="E44" i="13" s="1"/>
  <c r="F55" i="7"/>
  <c r="K39" i="12" s="1"/>
  <c r="G55" i="7"/>
  <c r="L39" i="12" s="1"/>
  <c r="E45" i="13" s="1"/>
  <c r="F56" i="7"/>
  <c r="G56" i="7"/>
  <c r="L40" i="12" s="1"/>
  <c r="E46" i="13" s="1"/>
  <c r="F57" i="7"/>
  <c r="K41" i="12" s="1"/>
  <c r="G57" i="7"/>
  <c r="L41" i="12" s="1"/>
  <c r="E47" i="13" s="1"/>
  <c r="F58" i="7"/>
  <c r="G58" i="7"/>
  <c r="L42" i="12" s="1"/>
  <c r="E48" i="13" s="1"/>
  <c r="F59" i="7"/>
  <c r="K43" i="12" s="1"/>
  <c r="G59" i="7"/>
  <c r="L43" i="12" s="1"/>
  <c r="E49" i="13" s="1"/>
  <c r="F60" i="7"/>
  <c r="G60" i="7"/>
  <c r="L44" i="12" s="1"/>
  <c r="E50" i="13" s="1"/>
  <c r="F61" i="7"/>
  <c r="K45" i="12" s="1"/>
  <c r="G61" i="7"/>
  <c r="L45" i="12" s="1"/>
  <c r="E51" i="13" s="1"/>
  <c r="F62" i="7"/>
  <c r="G62" i="7"/>
  <c r="L46" i="12" s="1"/>
  <c r="E52" i="13" s="1"/>
  <c r="F63" i="7"/>
  <c r="K47" i="12" s="1"/>
  <c r="G63" i="7"/>
  <c r="L47" i="12" s="1"/>
  <c r="E53" i="13" s="1"/>
  <c r="F64" i="7"/>
  <c r="G64" i="7"/>
  <c r="L48" i="12" s="1"/>
  <c r="E54" i="13" s="1"/>
  <c r="F65" i="7"/>
  <c r="K49" i="12" s="1"/>
  <c r="G65" i="7"/>
  <c r="L49" i="12" s="1"/>
  <c r="E55" i="13" s="1"/>
  <c r="F66" i="7"/>
  <c r="G66" i="7"/>
  <c r="L50" i="12" s="1"/>
  <c r="E56" i="13" s="1"/>
  <c r="F67" i="7"/>
  <c r="K51" i="12" s="1"/>
  <c r="G67" i="7"/>
  <c r="L51" i="12" s="1"/>
  <c r="E57" i="13" s="1"/>
  <c r="F68" i="7"/>
  <c r="G68" i="7"/>
  <c r="L52" i="12" s="1"/>
  <c r="E58" i="13" s="1"/>
  <c r="F69" i="7"/>
  <c r="K53" i="12" s="1"/>
  <c r="G69" i="7"/>
  <c r="L53" i="12" s="1"/>
  <c r="E59" i="13" s="1"/>
  <c r="F70" i="7"/>
  <c r="G70" i="7"/>
  <c r="L54" i="12" s="1"/>
  <c r="E60" i="13" s="1"/>
  <c r="F71" i="7"/>
  <c r="K55" i="12" s="1"/>
  <c r="G71" i="7"/>
  <c r="L55" i="12" s="1"/>
  <c r="E61" i="13" s="1"/>
  <c r="F72" i="7"/>
  <c r="G72" i="7"/>
  <c r="L56" i="12" s="1"/>
  <c r="E62" i="13" s="1"/>
  <c r="F73" i="7"/>
  <c r="K57" i="12" s="1"/>
  <c r="G73" i="7"/>
  <c r="L57" i="12" s="1"/>
  <c r="E63" i="13" s="1"/>
  <c r="F74" i="7"/>
  <c r="G74" i="7"/>
  <c r="L58" i="12" s="1"/>
  <c r="E64" i="13" s="1"/>
  <c r="F75" i="7"/>
  <c r="K59" i="12" s="1"/>
  <c r="G75" i="7"/>
  <c r="L59" i="12" s="1"/>
  <c r="E65" i="13" s="1"/>
  <c r="F76" i="7"/>
  <c r="G76" i="7"/>
  <c r="L60" i="12" s="1"/>
  <c r="E66" i="13" s="1"/>
  <c r="F77" i="7"/>
  <c r="K61" i="12" s="1"/>
  <c r="G77" i="7"/>
  <c r="L61" i="12" s="1"/>
  <c r="E67" i="13" s="1"/>
  <c r="F78" i="7"/>
  <c r="G78" i="7"/>
  <c r="L62" i="12" s="1"/>
  <c r="E68" i="13" s="1"/>
  <c r="F79" i="7"/>
  <c r="K63" i="12" s="1"/>
  <c r="G79" i="7"/>
  <c r="L63" i="12" s="1"/>
  <c r="E69" i="13" s="1"/>
  <c r="F80" i="7"/>
  <c r="G80" i="7"/>
  <c r="L64" i="12" s="1"/>
  <c r="E70" i="13" s="1"/>
  <c r="F81" i="7"/>
  <c r="K65" i="12" s="1"/>
  <c r="G81" i="7"/>
  <c r="L65" i="12" s="1"/>
  <c r="E71" i="13" s="1"/>
  <c r="F82" i="7"/>
  <c r="G82" i="7"/>
  <c r="L66" i="12" s="1"/>
  <c r="E72" i="13" s="1"/>
  <c r="F83" i="7"/>
  <c r="K67" i="12" s="1"/>
  <c r="G83" i="7"/>
  <c r="L67" i="12" s="1"/>
  <c r="E73" i="13" s="1"/>
  <c r="F84" i="7"/>
  <c r="G84" i="7"/>
  <c r="L68" i="12" s="1"/>
  <c r="E74" i="13" s="1"/>
  <c r="F85" i="7"/>
  <c r="K69" i="12" s="1"/>
  <c r="G85" i="7"/>
  <c r="L69" i="12" s="1"/>
  <c r="E75" i="13" s="1"/>
  <c r="F86" i="7"/>
  <c r="G86" i="7"/>
  <c r="L70" i="12" s="1"/>
  <c r="E76" i="13" s="1"/>
  <c r="F87" i="7"/>
  <c r="K71" i="12" s="1"/>
  <c r="G87" i="7"/>
  <c r="L71" i="12" s="1"/>
  <c r="E77" i="13" s="1"/>
  <c r="F88" i="7"/>
  <c r="G88" i="7"/>
  <c r="L72" i="12" s="1"/>
  <c r="E78" i="13" s="1"/>
  <c r="F89" i="7"/>
  <c r="K73" i="12" s="1"/>
  <c r="G89" i="7"/>
  <c r="L73" i="12" s="1"/>
  <c r="E79" i="13" s="1"/>
  <c r="F90" i="7"/>
  <c r="G90" i="7"/>
  <c r="L74" i="12" s="1"/>
  <c r="E80" i="13" s="1"/>
  <c r="F91" i="7"/>
  <c r="K75" i="12" s="1"/>
  <c r="G91" i="7"/>
  <c r="L75" i="12" s="1"/>
  <c r="E81" i="13" s="1"/>
  <c r="F92" i="7"/>
  <c r="G92" i="7"/>
  <c r="L76" i="12" s="1"/>
  <c r="E82" i="13" s="1"/>
  <c r="F93" i="7"/>
  <c r="K77" i="12" s="1"/>
  <c r="G93" i="7"/>
  <c r="L77" i="12" s="1"/>
  <c r="E83" i="13" s="1"/>
  <c r="F94" i="7"/>
  <c r="G94" i="7"/>
  <c r="L78" i="12" s="1"/>
  <c r="E84" i="13" s="1"/>
  <c r="F95" i="7"/>
  <c r="K79" i="12" s="1"/>
  <c r="G95" i="7"/>
  <c r="L79" i="12" s="1"/>
  <c r="E85" i="13" s="1"/>
  <c r="F96" i="7"/>
  <c r="G96" i="7"/>
  <c r="L80" i="12" s="1"/>
  <c r="E86" i="13" s="1"/>
  <c r="F97" i="7"/>
  <c r="K81" i="12" s="1"/>
  <c r="G97" i="7"/>
  <c r="L81" i="12" s="1"/>
  <c r="E87" i="13" s="1"/>
  <c r="F98" i="7"/>
  <c r="G98" i="7"/>
  <c r="L82" i="12" s="1"/>
  <c r="E88" i="13" s="1"/>
  <c r="F99" i="7"/>
  <c r="K83" i="12" s="1"/>
  <c r="G99" i="7"/>
  <c r="L83" i="12" s="1"/>
  <c r="E89" i="13" s="1"/>
  <c r="F100" i="7"/>
  <c r="G100" i="7"/>
  <c r="L84" i="12" s="1"/>
  <c r="E90" i="13" s="1"/>
  <c r="F101" i="7"/>
  <c r="K85" i="12" s="1"/>
  <c r="G101" i="7"/>
  <c r="L85" i="12" s="1"/>
  <c r="E91" i="13" s="1"/>
  <c r="F102" i="7"/>
  <c r="G102" i="7"/>
  <c r="L86" i="12" s="1"/>
  <c r="E92" i="13" s="1"/>
  <c r="F103" i="7"/>
  <c r="K87" i="12" s="1"/>
  <c r="G103" i="7"/>
  <c r="L87" i="12" s="1"/>
  <c r="E93" i="13" s="1"/>
  <c r="F104" i="7"/>
  <c r="G104" i="7"/>
  <c r="L88" i="12" s="1"/>
  <c r="E94" i="13" s="1"/>
  <c r="F105" i="7"/>
  <c r="K89" i="12" s="1"/>
  <c r="G105" i="7"/>
  <c r="L89" i="12" s="1"/>
  <c r="E95" i="13" s="1"/>
  <c r="F106" i="7"/>
  <c r="G106" i="7"/>
  <c r="L90" i="12" s="1"/>
  <c r="E96" i="13" s="1"/>
  <c r="F107" i="7"/>
  <c r="K91" i="12" s="1"/>
  <c r="G107" i="7"/>
  <c r="L91" i="12" s="1"/>
  <c r="E97" i="13" s="1"/>
  <c r="F108" i="7"/>
  <c r="G108" i="7"/>
  <c r="L92" i="12" s="1"/>
  <c r="E98" i="13" s="1"/>
  <c r="F109" i="7"/>
  <c r="K93" i="12" s="1"/>
  <c r="G109" i="7"/>
  <c r="L93" i="12" s="1"/>
  <c r="E99" i="13" s="1"/>
  <c r="F110" i="7"/>
  <c r="G110" i="7"/>
  <c r="L94" i="12" s="1"/>
  <c r="E100" i="13" s="1"/>
  <c r="F111" i="7"/>
  <c r="K95" i="12" s="1"/>
  <c r="G111" i="7"/>
  <c r="L95" i="12" s="1"/>
  <c r="E101" i="13" s="1"/>
  <c r="F112" i="7"/>
  <c r="G112" i="7"/>
  <c r="L96" i="12" s="1"/>
  <c r="E102" i="13" s="1"/>
  <c r="F113" i="7"/>
  <c r="K97" i="12" s="1"/>
  <c r="G113" i="7"/>
  <c r="L97" i="12" s="1"/>
  <c r="E103" i="13" s="1"/>
  <c r="F114" i="7"/>
  <c r="G114" i="7"/>
  <c r="L98" i="12" s="1"/>
  <c r="E104" i="13" s="1"/>
  <c r="F115" i="7"/>
  <c r="K99" i="12" s="1"/>
  <c r="G115" i="7"/>
  <c r="L99" i="12" s="1"/>
  <c r="E105" i="13" s="1"/>
  <c r="F116" i="7"/>
  <c r="G116" i="7"/>
  <c r="L100" i="12" s="1"/>
  <c r="E106" i="13" s="1"/>
  <c r="F117" i="7"/>
  <c r="K101" i="12" s="1"/>
  <c r="G117" i="7"/>
  <c r="L101" i="12" s="1"/>
  <c r="E107" i="13" s="1"/>
  <c r="F118" i="7"/>
  <c r="G118" i="7"/>
  <c r="L102" i="12" s="1"/>
  <c r="E108" i="13" s="1"/>
  <c r="F119" i="7"/>
  <c r="K103" i="12" s="1"/>
  <c r="G119" i="7"/>
  <c r="L103" i="12" s="1"/>
  <c r="E109" i="13" s="1"/>
  <c r="F120" i="7"/>
  <c r="G120" i="7"/>
  <c r="L104" i="12" s="1"/>
  <c r="E110" i="13" s="1"/>
  <c r="F121" i="7"/>
  <c r="K105" i="12" s="1"/>
  <c r="G121" i="7"/>
  <c r="L105" i="12" s="1"/>
  <c r="E111" i="13" s="1"/>
  <c r="F122" i="7"/>
  <c r="G122" i="7"/>
  <c r="L106" i="12" s="1"/>
  <c r="E112" i="13" s="1"/>
  <c r="F123" i="7"/>
  <c r="K107" i="12" s="1"/>
  <c r="G123" i="7"/>
  <c r="L107" i="12" s="1"/>
  <c r="E113" i="13" s="1"/>
  <c r="F124" i="7"/>
  <c r="G124" i="7"/>
  <c r="L108" i="12" s="1"/>
  <c r="E114" i="13" s="1"/>
  <c r="F125" i="7"/>
  <c r="K109" i="12" s="1"/>
  <c r="G125" i="7"/>
  <c r="L109" i="12" s="1"/>
  <c r="E115" i="13" s="1"/>
  <c r="F126" i="7"/>
  <c r="G126" i="7"/>
  <c r="L110" i="12" s="1"/>
  <c r="E116" i="13" s="1"/>
  <c r="F127" i="7"/>
  <c r="K111" i="12" s="1"/>
  <c r="G127" i="7"/>
  <c r="L111" i="12" s="1"/>
  <c r="E117" i="13" s="1"/>
  <c r="F128" i="7"/>
  <c r="G128" i="7"/>
  <c r="L112" i="12" s="1"/>
  <c r="E118" i="13" s="1"/>
  <c r="F129" i="7"/>
  <c r="K113" i="12" s="1"/>
  <c r="G129" i="7"/>
  <c r="L113" i="12" s="1"/>
  <c r="E119" i="13" s="1"/>
  <c r="F130" i="7"/>
  <c r="G130" i="7"/>
  <c r="L114" i="12" s="1"/>
  <c r="E120" i="13" s="1"/>
  <c r="F131" i="7"/>
  <c r="K115" i="12" s="1"/>
  <c r="G131" i="7"/>
  <c r="L115" i="12" s="1"/>
  <c r="E121" i="13" s="1"/>
  <c r="F132" i="7"/>
  <c r="G132" i="7"/>
  <c r="L116" i="12" s="1"/>
  <c r="E122" i="13" s="1"/>
  <c r="F133" i="7"/>
  <c r="K117" i="12" s="1"/>
  <c r="G133" i="7"/>
  <c r="L117" i="12" s="1"/>
  <c r="E123" i="13" s="1"/>
  <c r="F134" i="7"/>
  <c r="G134" i="7"/>
  <c r="L118" i="12" s="1"/>
  <c r="E124" i="13" s="1"/>
  <c r="F135" i="7"/>
  <c r="K119" i="12" s="1"/>
  <c r="G135" i="7"/>
  <c r="L119" i="12" s="1"/>
  <c r="E125" i="13" s="1"/>
  <c r="F136" i="7"/>
  <c r="G136" i="7"/>
  <c r="L120" i="12" s="1"/>
  <c r="E126" i="13" s="1"/>
  <c r="F137" i="7"/>
  <c r="K121" i="12" s="1"/>
  <c r="G137" i="7"/>
  <c r="L121" i="12" s="1"/>
  <c r="E127" i="13" s="1"/>
  <c r="F138" i="7"/>
  <c r="G138" i="7"/>
  <c r="L122" i="12" s="1"/>
  <c r="E128" i="13" s="1"/>
  <c r="F139" i="7"/>
  <c r="K123" i="12" s="1"/>
  <c r="G139" i="7"/>
  <c r="L123" i="12" s="1"/>
  <c r="E129" i="13" s="1"/>
  <c r="F140" i="7"/>
  <c r="G140" i="7"/>
  <c r="L124" i="12" s="1"/>
  <c r="E130" i="13" s="1"/>
  <c r="F141" i="7"/>
  <c r="K125" i="12" s="1"/>
  <c r="G141" i="7"/>
  <c r="L125" i="12" s="1"/>
  <c r="E131" i="13" s="1"/>
  <c r="F142" i="7"/>
  <c r="G142" i="7"/>
  <c r="L126" i="12" s="1"/>
  <c r="E132" i="13" s="1"/>
  <c r="F143" i="7"/>
  <c r="K127" i="12" s="1"/>
  <c r="G143" i="7"/>
  <c r="L127" i="12" s="1"/>
  <c r="E133" i="13" s="1"/>
  <c r="F144" i="7"/>
  <c r="G144" i="7"/>
  <c r="L128" i="12" s="1"/>
  <c r="E134" i="13" s="1"/>
  <c r="F145" i="7"/>
  <c r="K129" i="12" s="1"/>
  <c r="G145" i="7"/>
  <c r="L129" i="12" s="1"/>
  <c r="E135" i="13" s="1"/>
  <c r="F146" i="7"/>
  <c r="G146" i="7"/>
  <c r="L130" i="12" s="1"/>
  <c r="E136" i="13" s="1"/>
  <c r="F147" i="7"/>
  <c r="K131" i="12" s="1"/>
  <c r="G147" i="7"/>
  <c r="L131" i="12" s="1"/>
  <c r="E137" i="13" s="1"/>
  <c r="F148" i="7"/>
  <c r="G148" i="7"/>
  <c r="L132" i="12" s="1"/>
  <c r="E138" i="13" s="1"/>
  <c r="F149" i="7"/>
  <c r="K133" i="12" s="1"/>
  <c r="G149" i="7"/>
  <c r="L133" i="12" s="1"/>
  <c r="E139" i="13" s="1"/>
  <c r="F150" i="7"/>
  <c r="G150" i="7"/>
  <c r="L134" i="12" s="1"/>
  <c r="E140" i="13" s="1"/>
  <c r="F151" i="7"/>
  <c r="K135" i="12" s="1"/>
  <c r="G151" i="7"/>
  <c r="L135" i="12" s="1"/>
  <c r="E141" i="13" s="1"/>
  <c r="F152" i="7"/>
  <c r="G152" i="7"/>
  <c r="L136" i="12" s="1"/>
  <c r="E142" i="13" s="1"/>
  <c r="F153" i="7"/>
  <c r="K137" i="12" s="1"/>
  <c r="G153" i="7"/>
  <c r="L137" i="12" s="1"/>
  <c r="E143" i="13" s="1"/>
  <c r="F154" i="7"/>
  <c r="G154" i="7"/>
  <c r="L138" i="12" s="1"/>
  <c r="E144" i="13" s="1"/>
  <c r="F155" i="7"/>
  <c r="K139" i="12" s="1"/>
  <c r="G155" i="7"/>
  <c r="L139" i="12" s="1"/>
  <c r="E145" i="13" s="1"/>
  <c r="F156" i="7"/>
  <c r="G156" i="7"/>
  <c r="L140" i="12" s="1"/>
  <c r="E146" i="13" s="1"/>
  <c r="F157" i="7"/>
  <c r="K141" i="12" s="1"/>
  <c r="G157" i="7"/>
  <c r="L141" i="12" s="1"/>
  <c r="E147" i="13" s="1"/>
  <c r="F158" i="7"/>
  <c r="G158" i="7"/>
  <c r="L142" i="12" s="1"/>
  <c r="E148" i="13" s="1"/>
  <c r="F159" i="7"/>
  <c r="K143" i="12" s="1"/>
  <c r="G159" i="7"/>
  <c r="L143" i="12" s="1"/>
  <c r="E149" i="13" s="1"/>
  <c r="F160" i="7"/>
  <c r="G160" i="7"/>
  <c r="L144" i="12" s="1"/>
  <c r="E150" i="13" s="1"/>
  <c r="F161" i="7"/>
  <c r="K145" i="12" s="1"/>
  <c r="G161" i="7"/>
  <c r="L145" i="12" s="1"/>
  <c r="E151" i="13" s="1"/>
  <c r="F162" i="7"/>
  <c r="G162" i="7"/>
  <c r="L146" i="12" s="1"/>
  <c r="E152" i="13" s="1"/>
  <c r="F163" i="7"/>
  <c r="K147" i="12" s="1"/>
  <c r="G163" i="7"/>
  <c r="L147" i="12" s="1"/>
  <c r="E153" i="13" s="1"/>
  <c r="F164" i="7"/>
  <c r="G164" i="7"/>
  <c r="L148" i="12" s="1"/>
  <c r="E154" i="13" s="1"/>
  <c r="F165" i="7"/>
  <c r="K149" i="12" s="1"/>
  <c r="G165" i="7"/>
  <c r="L149" i="12" s="1"/>
  <c r="E155" i="13" s="1"/>
  <c r="F166" i="7"/>
  <c r="G166" i="7"/>
  <c r="L150" i="12" s="1"/>
  <c r="E156" i="13" s="1"/>
  <c r="F167" i="7"/>
  <c r="K151" i="12" s="1"/>
  <c r="G167" i="7"/>
  <c r="L151" i="12" s="1"/>
  <c r="E157" i="13" s="1"/>
  <c r="F168" i="7"/>
  <c r="G168" i="7"/>
  <c r="L152" i="12" s="1"/>
  <c r="E158" i="13" s="1"/>
  <c r="F169" i="7"/>
  <c r="K153" i="12" s="1"/>
  <c r="G169" i="7"/>
  <c r="L153" i="12" s="1"/>
  <c r="E159" i="13" s="1"/>
  <c r="F170" i="7"/>
  <c r="G170" i="7"/>
  <c r="L154" i="12" s="1"/>
  <c r="E160" i="13" s="1"/>
  <c r="F171" i="7"/>
  <c r="K155" i="12" s="1"/>
  <c r="G171" i="7"/>
  <c r="L155" i="12" s="1"/>
  <c r="E161" i="13" s="1"/>
  <c r="F172" i="7"/>
  <c r="G172" i="7"/>
  <c r="L156" i="12" s="1"/>
  <c r="E162" i="13" s="1"/>
  <c r="F173" i="7"/>
  <c r="K157" i="12" s="1"/>
  <c r="G173" i="7"/>
  <c r="L157" i="12" s="1"/>
  <c r="E163" i="13" s="1"/>
  <c r="F174" i="7"/>
  <c r="G174" i="7"/>
  <c r="L158" i="12" s="1"/>
  <c r="E164" i="13" s="1"/>
  <c r="F175" i="7"/>
  <c r="K159" i="12" s="1"/>
  <c r="G175" i="7"/>
  <c r="L159" i="12" s="1"/>
  <c r="E165" i="13" s="1"/>
  <c r="F176" i="7"/>
  <c r="G176" i="7"/>
  <c r="L160" i="12" s="1"/>
  <c r="E166" i="13" s="1"/>
  <c r="F177" i="7"/>
  <c r="K161" i="12" s="1"/>
  <c r="G177" i="7"/>
  <c r="L161" i="12" s="1"/>
  <c r="E167" i="13" s="1"/>
  <c r="F178" i="7"/>
  <c r="G178" i="7"/>
  <c r="L162" i="12" s="1"/>
  <c r="E168" i="13" s="1"/>
  <c r="F179" i="7"/>
  <c r="G179" i="7"/>
  <c r="L163" i="12" s="1"/>
  <c r="E169" i="13" s="1"/>
  <c r="F180" i="7"/>
  <c r="G180" i="7"/>
  <c r="L164" i="12" s="1"/>
  <c r="E170" i="13" s="1"/>
  <c r="F181" i="7"/>
  <c r="G181" i="7"/>
  <c r="L165" i="12" s="1"/>
  <c r="E171" i="13" s="1"/>
  <c r="F182" i="7"/>
  <c r="G182" i="7"/>
  <c r="L166" i="12" s="1"/>
  <c r="E172" i="13" s="1"/>
  <c r="F183" i="7"/>
  <c r="G183" i="7"/>
  <c r="L167" i="12" s="1"/>
  <c r="E173" i="13" s="1"/>
  <c r="F184" i="7"/>
  <c r="G184" i="7"/>
  <c r="L168" i="10" s="1"/>
  <c r="E174" i="11" s="1"/>
  <c r="F185" i="7"/>
  <c r="G185" i="7"/>
  <c r="L169" i="12" s="1"/>
  <c r="E175" i="13" s="1"/>
  <c r="F186" i="7"/>
  <c r="G186" i="7"/>
  <c r="L170" i="12" s="1"/>
  <c r="E176" i="13" s="1"/>
  <c r="F187" i="7"/>
  <c r="G187" i="7"/>
  <c r="L171" i="12" s="1"/>
  <c r="E177" i="13" s="1"/>
  <c r="F188" i="7"/>
  <c r="G188" i="7"/>
  <c r="L172" i="12" s="1"/>
  <c r="E178" i="13" s="1"/>
  <c r="F189" i="7"/>
  <c r="G189" i="7"/>
  <c r="L173" i="12" s="1"/>
  <c r="E179" i="13" s="1"/>
  <c r="F190" i="7"/>
  <c r="G190" i="7"/>
  <c r="L174" i="12" s="1"/>
  <c r="E180" i="13" s="1"/>
  <c r="F191" i="7"/>
  <c r="G191" i="7"/>
  <c r="L175" i="12" s="1"/>
  <c r="E181" i="13" s="1"/>
  <c r="F192" i="7"/>
  <c r="G192" i="7"/>
  <c r="L176" i="12" s="1"/>
  <c r="E182" i="13" s="1"/>
  <c r="F193" i="7"/>
  <c r="G193" i="7"/>
  <c r="L177" i="12" s="1"/>
  <c r="E183" i="13" s="1"/>
  <c r="F194" i="7"/>
  <c r="G194" i="7"/>
  <c r="L178" i="12" s="1"/>
  <c r="E184" i="13" s="1"/>
  <c r="F195" i="7"/>
  <c r="G195" i="7"/>
  <c r="L179" i="12" s="1"/>
  <c r="E185" i="13" s="1"/>
  <c r="F196" i="7"/>
  <c r="G196" i="7"/>
  <c r="L180" i="12" s="1"/>
  <c r="E186" i="13" s="1"/>
  <c r="F197" i="7"/>
  <c r="G197" i="7"/>
  <c r="L181" i="12" s="1"/>
  <c r="E187" i="13" s="1"/>
  <c r="F198" i="7"/>
  <c r="G198" i="7"/>
  <c r="L182" i="12" s="1"/>
  <c r="E188" i="13" s="1"/>
  <c r="F199" i="7"/>
  <c r="G199" i="7"/>
  <c r="L183" i="12" s="1"/>
  <c r="E189" i="13" s="1"/>
  <c r="F200" i="7"/>
  <c r="G200" i="7"/>
  <c r="L184" i="12" s="1"/>
  <c r="E190" i="13" s="1"/>
  <c r="F201" i="7"/>
  <c r="G201" i="7"/>
  <c r="L185" i="12" s="1"/>
  <c r="E191" i="13" s="1"/>
  <c r="F202" i="7"/>
  <c r="G202" i="7"/>
  <c r="L186" i="12" s="1"/>
  <c r="E192" i="13" s="1"/>
  <c r="F203" i="7"/>
  <c r="G203" i="7"/>
  <c r="L187" i="12" s="1"/>
  <c r="E193" i="13" s="1"/>
  <c r="F204" i="7"/>
  <c r="G204" i="7"/>
  <c r="L188" i="12" s="1"/>
  <c r="E194" i="13" s="1"/>
  <c r="F205" i="7"/>
  <c r="G205" i="7"/>
  <c r="L189" i="12" s="1"/>
  <c r="E195" i="13" s="1"/>
  <c r="F206" i="7"/>
  <c r="G206" i="7"/>
  <c r="L190" i="12" s="1"/>
  <c r="E196" i="13" s="1"/>
  <c r="F207" i="7"/>
  <c r="G207" i="7"/>
  <c r="L191" i="12" s="1"/>
  <c r="E197" i="13" s="1"/>
  <c r="F208" i="7"/>
  <c r="G208" i="7"/>
  <c r="L192" i="12" s="1"/>
  <c r="E198" i="13" s="1"/>
  <c r="F209" i="7"/>
  <c r="G209" i="7"/>
  <c r="L193" i="12" s="1"/>
  <c r="E199" i="13" s="1"/>
  <c r="F210" i="7"/>
  <c r="G210" i="7"/>
  <c r="L194" i="12" s="1"/>
  <c r="E200" i="13" s="1"/>
  <c r="F211" i="7"/>
  <c r="G211" i="7"/>
  <c r="L195" i="12" s="1"/>
  <c r="E201" i="13" s="1"/>
  <c r="F212" i="7"/>
  <c r="G212" i="7"/>
  <c r="L196" i="12" s="1"/>
  <c r="E202" i="13" s="1"/>
  <c r="F213" i="7"/>
  <c r="G213" i="7"/>
  <c r="L197" i="12" s="1"/>
  <c r="E203" i="13" s="1"/>
  <c r="F214" i="7"/>
  <c r="G214" i="7"/>
  <c r="L198" i="12" s="1"/>
  <c r="E204" i="13" s="1"/>
  <c r="F215" i="7"/>
  <c r="G215" i="7"/>
  <c r="L199" i="12" s="1"/>
  <c r="E205" i="13" s="1"/>
  <c r="F216" i="7"/>
  <c r="G216" i="7"/>
  <c r="L200" i="10" s="1"/>
  <c r="E206" i="11" s="1"/>
  <c r="F217" i="7"/>
  <c r="G217" i="7"/>
  <c r="L201" i="12" s="1"/>
  <c r="E207" i="13" s="1"/>
  <c r="F218" i="7"/>
  <c r="G218" i="7"/>
  <c r="L202" i="12" s="1"/>
  <c r="E208" i="13" s="1"/>
  <c r="F219" i="7"/>
  <c r="G219" i="7"/>
  <c r="L203" i="12" s="1"/>
  <c r="E209" i="13" s="1"/>
  <c r="F220" i="7"/>
  <c r="G220" i="7"/>
  <c r="L204" i="12" s="1"/>
  <c r="E210" i="13" s="1"/>
  <c r="F221" i="7"/>
  <c r="G221" i="7"/>
  <c r="L205" i="12" s="1"/>
  <c r="E211" i="13" s="1"/>
  <c r="F222" i="7"/>
  <c r="G222" i="7"/>
  <c r="L206" i="12" s="1"/>
  <c r="E212" i="13" s="1"/>
  <c r="F223" i="7"/>
  <c r="G223" i="7"/>
  <c r="L207" i="12" s="1"/>
  <c r="E213" i="13" s="1"/>
  <c r="F224" i="7"/>
  <c r="G224" i="7"/>
  <c r="L208" i="12" s="1"/>
  <c r="E214" i="13" s="1"/>
  <c r="F225" i="7"/>
  <c r="G225" i="7"/>
  <c r="L209" i="12" s="1"/>
  <c r="E215" i="13" s="1"/>
  <c r="F226" i="7"/>
  <c r="G226" i="7"/>
  <c r="L210" i="12" s="1"/>
  <c r="E216" i="13" s="1"/>
  <c r="F227" i="7"/>
  <c r="G227" i="7"/>
  <c r="L211" i="12" s="1"/>
  <c r="E217" i="13" s="1"/>
  <c r="F228" i="7"/>
  <c r="G228" i="7"/>
  <c r="L212" i="12" s="1"/>
  <c r="E218" i="13" s="1"/>
  <c r="F229" i="7"/>
  <c r="G229" i="7"/>
  <c r="L213" i="12" s="1"/>
  <c r="E219" i="13" s="1"/>
  <c r="F230" i="7"/>
  <c r="G230" i="7"/>
  <c r="L214" i="12" s="1"/>
  <c r="E220" i="13" s="1"/>
  <c r="F231" i="7"/>
  <c r="G231" i="7"/>
  <c r="L215" i="12" s="1"/>
  <c r="E221" i="13" s="1"/>
  <c r="F232" i="7"/>
  <c r="G232" i="7"/>
  <c r="L216" i="12" s="1"/>
  <c r="E222" i="13" s="1"/>
  <c r="F233" i="7"/>
  <c r="G233" i="7"/>
  <c r="L217" i="12" s="1"/>
  <c r="E223" i="13" s="1"/>
  <c r="F234" i="7"/>
  <c r="G234" i="7"/>
  <c r="L218" i="12" s="1"/>
  <c r="E224" i="13" s="1"/>
  <c r="F235" i="7"/>
  <c r="G235" i="7"/>
  <c r="L219" i="12" s="1"/>
  <c r="E225" i="13" s="1"/>
  <c r="F236" i="7"/>
  <c r="G236" i="7"/>
  <c r="L220" i="12" s="1"/>
  <c r="E226" i="13" s="1"/>
  <c r="F237" i="7"/>
  <c r="G237" i="7"/>
  <c r="L221" i="12" s="1"/>
  <c r="E227" i="13" s="1"/>
  <c r="F238" i="7"/>
  <c r="G238" i="7"/>
  <c r="L222" i="12" s="1"/>
  <c r="E228" i="13" s="1"/>
  <c r="F239" i="7"/>
  <c r="G239" i="7"/>
  <c r="L223" i="12" s="1"/>
  <c r="E229" i="13" s="1"/>
  <c r="F240" i="7"/>
  <c r="G240" i="7"/>
  <c r="L224" i="12" s="1"/>
  <c r="E230" i="13" s="1"/>
  <c r="F241" i="7"/>
  <c r="G241" i="7"/>
  <c r="L225" i="12" s="1"/>
  <c r="E231" i="13" s="1"/>
  <c r="F242" i="7"/>
  <c r="G242" i="7"/>
  <c r="L226" i="12" s="1"/>
  <c r="E232" i="13" s="1"/>
  <c r="F243" i="7"/>
  <c r="G243" i="7"/>
  <c r="L227" i="12" s="1"/>
  <c r="E233" i="13" s="1"/>
  <c r="F244" i="7"/>
  <c r="G244" i="7"/>
  <c r="L228" i="12" s="1"/>
  <c r="E234" i="13" s="1"/>
  <c r="F245" i="7"/>
  <c r="G245" i="7"/>
  <c r="L229" i="12" s="1"/>
  <c r="E235" i="13" s="1"/>
  <c r="F246" i="7"/>
  <c r="G246" i="7"/>
  <c r="L230" i="12" s="1"/>
  <c r="E236" i="13" s="1"/>
  <c r="F247" i="7"/>
  <c r="G247" i="7"/>
  <c r="L231" i="12" s="1"/>
  <c r="E237" i="13" s="1"/>
  <c r="F248" i="7"/>
  <c r="G248" i="7"/>
  <c r="L232" i="10" s="1"/>
  <c r="E238" i="11" s="1"/>
  <c r="F249" i="7"/>
  <c r="G249" i="7"/>
  <c r="L233" i="12" s="1"/>
  <c r="E239" i="13" s="1"/>
  <c r="F250" i="7"/>
  <c r="G250" i="7"/>
  <c r="L234" i="12" s="1"/>
  <c r="E240" i="13" s="1"/>
  <c r="F251" i="7"/>
  <c r="G251" i="7"/>
  <c r="L235" i="12" s="1"/>
  <c r="E241" i="13" s="1"/>
  <c r="F252" i="7"/>
  <c r="G252" i="7"/>
  <c r="L236" i="12" s="1"/>
  <c r="E242" i="13" s="1"/>
  <c r="F253" i="7"/>
  <c r="G253" i="7"/>
  <c r="L237" i="12" s="1"/>
  <c r="E243" i="13" s="1"/>
  <c r="F254" i="7"/>
  <c r="G254" i="7"/>
  <c r="L238" i="12" s="1"/>
  <c r="E244" i="13" s="1"/>
  <c r="F255" i="7"/>
  <c r="G255" i="7"/>
  <c r="L239" i="12" s="1"/>
  <c r="E245" i="13" s="1"/>
  <c r="F256" i="7"/>
  <c r="G256" i="7"/>
  <c r="L240" i="12" s="1"/>
  <c r="E246" i="13" s="1"/>
  <c r="F257" i="7"/>
  <c r="G257" i="7"/>
  <c r="L241" i="12" s="1"/>
  <c r="E247" i="13" s="1"/>
  <c r="F258" i="7"/>
  <c r="G258" i="7"/>
  <c r="L242" i="12" s="1"/>
  <c r="E248" i="13" s="1"/>
  <c r="F259" i="7"/>
  <c r="G259" i="7"/>
  <c r="L243" i="12" s="1"/>
  <c r="E249" i="13" s="1"/>
  <c r="F260" i="7"/>
  <c r="G260" i="7"/>
  <c r="L244" i="12" s="1"/>
  <c r="E250" i="13" s="1"/>
  <c r="F261" i="7"/>
  <c r="G261" i="7"/>
  <c r="L245" i="12" s="1"/>
  <c r="E251" i="13" s="1"/>
  <c r="F262" i="7"/>
  <c r="G262" i="7"/>
  <c r="L246" i="12" s="1"/>
  <c r="E252" i="13" s="1"/>
  <c r="F263" i="7"/>
  <c r="G263" i="7"/>
  <c r="L247" i="12" s="1"/>
  <c r="E253" i="13" s="1"/>
  <c r="F264" i="7"/>
  <c r="G264" i="7"/>
  <c r="L248" i="12" s="1"/>
  <c r="E254" i="13" s="1"/>
  <c r="F265" i="7"/>
  <c r="G265" i="7"/>
  <c r="L249" i="12" s="1"/>
  <c r="E255" i="13" s="1"/>
  <c r="F266" i="7"/>
  <c r="G266" i="7"/>
  <c r="L250" i="12" s="1"/>
  <c r="E256" i="13" s="1"/>
  <c r="F267" i="7"/>
  <c r="G267" i="7"/>
  <c r="L251" i="12" s="1"/>
  <c r="E257" i="13" s="1"/>
  <c r="F268" i="7"/>
  <c r="G268" i="7"/>
  <c r="L252" i="12" s="1"/>
  <c r="E258" i="13" s="1"/>
  <c r="F269" i="7"/>
  <c r="G269" i="7"/>
  <c r="L253" i="12" s="1"/>
  <c r="E259" i="13" s="1"/>
  <c r="F270" i="7"/>
  <c r="G270" i="7"/>
  <c r="L254" i="12" s="1"/>
  <c r="E260" i="13" s="1"/>
  <c r="F271" i="7"/>
  <c r="G271" i="7"/>
  <c r="L255" i="12" s="1"/>
  <c r="E261" i="13" s="1"/>
  <c r="F272" i="7"/>
  <c r="G272" i="7"/>
  <c r="L256" i="12" s="1"/>
  <c r="E262" i="13" s="1"/>
  <c r="F273" i="7"/>
  <c r="G273" i="7"/>
  <c r="L257" i="12" s="1"/>
  <c r="E263" i="13" s="1"/>
  <c r="F274" i="7"/>
  <c r="G274" i="7"/>
  <c r="L258" i="12" s="1"/>
  <c r="E264" i="13" s="1"/>
  <c r="F275" i="7"/>
  <c r="G275" i="7"/>
  <c r="L259" i="12" s="1"/>
  <c r="E265" i="13" s="1"/>
  <c r="F276" i="7"/>
  <c r="G276" i="7"/>
  <c r="L260" i="12" s="1"/>
  <c r="E266" i="13" s="1"/>
  <c r="F277" i="7"/>
  <c r="G277" i="7"/>
  <c r="L261" i="12" s="1"/>
  <c r="E267" i="13" s="1"/>
  <c r="F278" i="7"/>
  <c r="K262" i="10" s="1"/>
  <c r="G278" i="7"/>
  <c r="L262" i="10" s="1"/>
  <c r="E268" i="11" s="1"/>
  <c r="F279" i="7"/>
  <c r="K263" i="10" s="1"/>
  <c r="G279" i="7"/>
  <c r="L263" i="10" s="1"/>
  <c r="E269" i="11" s="1"/>
  <c r="F280" i="7"/>
  <c r="K264" i="10" s="1"/>
  <c r="G280" i="7"/>
  <c r="L264" i="10" s="1"/>
  <c r="E270" i="11" s="1"/>
  <c r="F281" i="7"/>
  <c r="K265" i="10" s="1"/>
  <c r="G281" i="7"/>
  <c r="L265" i="10" s="1"/>
  <c r="E271" i="11" s="1"/>
  <c r="F282" i="7"/>
  <c r="K266" i="10" s="1"/>
  <c r="G282" i="7"/>
  <c r="L266" i="10" s="1"/>
  <c r="E272" i="11" s="1"/>
  <c r="F283" i="7"/>
  <c r="K267" i="10" s="1"/>
  <c r="G283" i="7"/>
  <c r="L267" i="10" s="1"/>
  <c r="E273" i="11" s="1"/>
  <c r="F284" i="7"/>
  <c r="K268" i="10" s="1"/>
  <c r="G284" i="7"/>
  <c r="L268" i="10" s="1"/>
  <c r="E274" i="11" s="1"/>
  <c r="F285" i="7"/>
  <c r="K269" i="10" s="1"/>
  <c r="G285" i="7"/>
  <c r="L269" i="10" s="1"/>
  <c r="E275" i="11" s="1"/>
  <c r="F286" i="7"/>
  <c r="G286" i="7"/>
  <c r="F287" i="7"/>
  <c r="G287" i="7"/>
  <c r="F288" i="7"/>
  <c r="G288" i="7"/>
  <c r="F289" i="7"/>
  <c r="G289" i="7"/>
  <c r="G5" i="7"/>
  <c r="D2" i="4"/>
  <c r="G7" i="12" l="1"/>
  <c r="H7" i="12" s="1"/>
  <c r="I7" i="12" s="1"/>
  <c r="B13" i="13" s="1"/>
  <c r="C13" i="13" s="1"/>
  <c r="J6" i="12"/>
  <c r="G7" i="10"/>
  <c r="A13" i="11" s="1"/>
  <c r="M13" i="11" s="1"/>
  <c r="J6" i="10"/>
  <c r="K9" i="10"/>
  <c r="K25" i="10"/>
  <c r="L10" i="10"/>
  <c r="E16" i="11" s="1"/>
  <c r="K13" i="10"/>
  <c r="L18" i="10"/>
  <c r="E24" i="11" s="1"/>
  <c r="K21" i="10"/>
  <c r="L26" i="10"/>
  <c r="E32" i="11" s="1"/>
  <c r="K29" i="10"/>
  <c r="L34" i="10"/>
  <c r="E40" i="11" s="1"/>
  <c r="K37" i="10"/>
  <c r="L42" i="10"/>
  <c r="E48" i="11" s="1"/>
  <c r="L47" i="10"/>
  <c r="E53" i="11" s="1"/>
  <c r="L55" i="10"/>
  <c r="E61" i="11" s="1"/>
  <c r="L63" i="10"/>
  <c r="E69" i="11" s="1"/>
  <c r="L71" i="10"/>
  <c r="E77" i="11" s="1"/>
  <c r="L79" i="10"/>
  <c r="E85" i="11" s="1"/>
  <c r="L87" i="10"/>
  <c r="E93" i="11" s="1"/>
  <c r="L95" i="10"/>
  <c r="E101" i="11" s="1"/>
  <c r="L103" i="10"/>
  <c r="E109" i="11" s="1"/>
  <c r="L111" i="10"/>
  <c r="E117" i="11" s="1"/>
  <c r="L119" i="10"/>
  <c r="E125" i="11" s="1"/>
  <c r="L127" i="10"/>
  <c r="E133" i="11" s="1"/>
  <c r="L135" i="10"/>
  <c r="E141" i="11" s="1"/>
  <c r="L143" i="10"/>
  <c r="E149" i="11" s="1"/>
  <c r="L151" i="10"/>
  <c r="E157" i="11" s="1"/>
  <c r="L159" i="10"/>
  <c r="E165" i="11" s="1"/>
  <c r="L167" i="10"/>
  <c r="E173" i="11" s="1"/>
  <c r="L175" i="10"/>
  <c r="E181" i="11" s="1"/>
  <c r="L183" i="10"/>
  <c r="E189" i="11" s="1"/>
  <c r="L191" i="10"/>
  <c r="E197" i="11" s="1"/>
  <c r="L199" i="10"/>
  <c r="E205" i="11" s="1"/>
  <c r="L207" i="10"/>
  <c r="E213" i="11" s="1"/>
  <c r="L215" i="10"/>
  <c r="E221" i="11" s="1"/>
  <c r="L223" i="10"/>
  <c r="E229" i="11" s="1"/>
  <c r="L231" i="10"/>
  <c r="E237" i="11" s="1"/>
  <c r="L239" i="10"/>
  <c r="E245" i="11" s="1"/>
  <c r="L247" i="10"/>
  <c r="E253" i="11" s="1"/>
  <c r="L255" i="10"/>
  <c r="E261" i="11" s="1"/>
  <c r="K17" i="10"/>
  <c r="K33" i="10"/>
  <c r="K41" i="10"/>
  <c r="L49" i="10"/>
  <c r="E55" i="11" s="1"/>
  <c r="L57" i="10"/>
  <c r="E63" i="11" s="1"/>
  <c r="L65" i="10"/>
  <c r="E71" i="11" s="1"/>
  <c r="L73" i="10"/>
  <c r="E79" i="11" s="1"/>
  <c r="L81" i="10"/>
  <c r="E87" i="11" s="1"/>
  <c r="L89" i="10"/>
  <c r="E95" i="11" s="1"/>
  <c r="L97" i="10"/>
  <c r="E103" i="11" s="1"/>
  <c r="L105" i="10"/>
  <c r="E111" i="11" s="1"/>
  <c r="L113" i="10"/>
  <c r="E119" i="11" s="1"/>
  <c r="L121" i="10"/>
  <c r="E127" i="11" s="1"/>
  <c r="L129" i="10"/>
  <c r="E135" i="11" s="1"/>
  <c r="L137" i="10"/>
  <c r="E143" i="11" s="1"/>
  <c r="L145" i="10"/>
  <c r="E151" i="11" s="1"/>
  <c r="L153" i="10"/>
  <c r="E159" i="11" s="1"/>
  <c r="L161" i="10"/>
  <c r="E167" i="11" s="1"/>
  <c r="L169" i="10"/>
  <c r="E175" i="11" s="1"/>
  <c r="L177" i="10"/>
  <c r="E183" i="11" s="1"/>
  <c r="L185" i="10"/>
  <c r="E191" i="11" s="1"/>
  <c r="L193" i="10"/>
  <c r="E199" i="11" s="1"/>
  <c r="L201" i="10"/>
  <c r="E207" i="11" s="1"/>
  <c r="L209" i="10"/>
  <c r="E215" i="11" s="1"/>
  <c r="L217" i="10"/>
  <c r="E223" i="11" s="1"/>
  <c r="L225" i="10"/>
  <c r="E231" i="11" s="1"/>
  <c r="L233" i="10"/>
  <c r="E239" i="11" s="1"/>
  <c r="L241" i="10"/>
  <c r="E247" i="11" s="1"/>
  <c r="L249" i="10"/>
  <c r="E255" i="11" s="1"/>
  <c r="L257" i="10"/>
  <c r="E263" i="11" s="1"/>
  <c r="H13" i="11"/>
  <c r="A12" i="11"/>
  <c r="M12" i="11" s="1"/>
  <c r="K260" i="12"/>
  <c r="K260" i="10"/>
  <c r="K254" i="12"/>
  <c r="K254" i="10"/>
  <c r="K248" i="12"/>
  <c r="K248" i="10"/>
  <c r="K242" i="12"/>
  <c r="K242" i="10"/>
  <c r="K236" i="12"/>
  <c r="K236" i="10"/>
  <c r="K232" i="12"/>
  <c r="K232" i="10"/>
  <c r="K226" i="12"/>
  <c r="K226" i="10"/>
  <c r="K220" i="12"/>
  <c r="K220" i="10"/>
  <c r="K214" i="12"/>
  <c r="K214" i="10"/>
  <c r="K208" i="12"/>
  <c r="K208" i="10"/>
  <c r="K202" i="12"/>
  <c r="K202" i="10"/>
  <c r="K196" i="12"/>
  <c r="K196" i="10"/>
  <c r="K190" i="12"/>
  <c r="K190" i="10"/>
  <c r="K184" i="12"/>
  <c r="K184" i="10"/>
  <c r="K178" i="12"/>
  <c r="K178" i="10"/>
  <c r="K172" i="12"/>
  <c r="K172" i="10"/>
  <c r="K166" i="12"/>
  <c r="K166" i="10"/>
  <c r="K160" i="12"/>
  <c r="K160" i="10"/>
  <c r="K154" i="12"/>
  <c r="K154" i="10"/>
  <c r="K148" i="12"/>
  <c r="K148" i="10"/>
  <c r="K142" i="12"/>
  <c r="K142" i="10"/>
  <c r="K136" i="12"/>
  <c r="K136" i="10"/>
  <c r="K130" i="12"/>
  <c r="K130" i="10"/>
  <c r="K124" i="12"/>
  <c r="K124" i="10"/>
  <c r="K118" i="12"/>
  <c r="K118" i="10"/>
  <c r="K114" i="12"/>
  <c r="K114" i="10"/>
  <c r="K108" i="12"/>
  <c r="K108" i="10"/>
  <c r="K102" i="12"/>
  <c r="K102" i="10"/>
  <c r="K96" i="12"/>
  <c r="K96" i="10"/>
  <c r="K88" i="12"/>
  <c r="K88" i="10"/>
  <c r="K82" i="12"/>
  <c r="K82" i="10"/>
  <c r="K76" i="12"/>
  <c r="K76" i="10"/>
  <c r="K70" i="12"/>
  <c r="K70" i="10"/>
  <c r="K64" i="12"/>
  <c r="K64" i="10"/>
  <c r="K58" i="12"/>
  <c r="K58" i="10"/>
  <c r="K52" i="12"/>
  <c r="K52" i="10"/>
  <c r="K46" i="12"/>
  <c r="K46" i="10"/>
  <c r="K40" i="10"/>
  <c r="K40" i="12"/>
  <c r="K34" i="12"/>
  <c r="K34" i="10"/>
  <c r="K30" i="12"/>
  <c r="K30" i="10"/>
  <c r="K24" i="10"/>
  <c r="K24" i="12"/>
  <c r="K18" i="12"/>
  <c r="K18" i="10"/>
  <c r="K12" i="12"/>
  <c r="K12" i="10"/>
  <c r="K6" i="12"/>
  <c r="M6" i="12" s="1"/>
  <c r="K6" i="10"/>
  <c r="M6" i="10" s="1"/>
  <c r="K258" i="12"/>
  <c r="K258" i="10"/>
  <c r="K252" i="12"/>
  <c r="K252" i="10"/>
  <c r="K246" i="12"/>
  <c r="K246" i="10"/>
  <c r="K240" i="12"/>
  <c r="K240" i="10"/>
  <c r="K234" i="12"/>
  <c r="K234" i="10"/>
  <c r="K228" i="12"/>
  <c r="K228" i="10"/>
  <c r="K222" i="12"/>
  <c r="K222" i="10"/>
  <c r="K216" i="12"/>
  <c r="K216" i="10"/>
  <c r="K210" i="12"/>
  <c r="K210" i="10"/>
  <c r="K204" i="12"/>
  <c r="K204" i="10"/>
  <c r="K198" i="12"/>
  <c r="K198" i="10"/>
  <c r="K192" i="12"/>
  <c r="K192" i="10"/>
  <c r="K186" i="12"/>
  <c r="K186" i="10"/>
  <c r="K180" i="12"/>
  <c r="K180" i="10"/>
  <c r="K174" i="12"/>
  <c r="K174" i="10"/>
  <c r="K168" i="12"/>
  <c r="K168" i="10"/>
  <c r="K162" i="12"/>
  <c r="K162" i="10"/>
  <c r="K156" i="12"/>
  <c r="K156" i="10"/>
  <c r="K150" i="12"/>
  <c r="K150" i="10"/>
  <c r="K144" i="12"/>
  <c r="K144" i="10"/>
  <c r="K138" i="12"/>
  <c r="K138" i="10"/>
  <c r="K132" i="12"/>
  <c r="K132" i="10"/>
  <c r="K126" i="12"/>
  <c r="K126" i="10"/>
  <c r="K120" i="12"/>
  <c r="K120" i="10"/>
  <c r="K112" i="10"/>
  <c r="K112" i="12"/>
  <c r="K106" i="12"/>
  <c r="K106" i="10"/>
  <c r="K100" i="12"/>
  <c r="K100" i="10"/>
  <c r="K94" i="12"/>
  <c r="K94" i="10"/>
  <c r="K90" i="12"/>
  <c r="K90" i="10"/>
  <c r="K84" i="12"/>
  <c r="K84" i="10"/>
  <c r="K78" i="12"/>
  <c r="K78" i="10"/>
  <c r="K72" i="10"/>
  <c r="K72" i="12"/>
  <c r="K66" i="12"/>
  <c r="K66" i="10"/>
  <c r="K60" i="12"/>
  <c r="K60" i="10"/>
  <c r="K54" i="12"/>
  <c r="K54" i="10"/>
  <c r="K48" i="10"/>
  <c r="K48" i="12"/>
  <c r="K42" i="12"/>
  <c r="K42" i="10"/>
  <c r="K36" i="12"/>
  <c r="K36" i="10"/>
  <c r="K28" i="12"/>
  <c r="K28" i="10"/>
  <c r="K22" i="12"/>
  <c r="K22" i="10"/>
  <c r="K16" i="12"/>
  <c r="K16" i="10"/>
  <c r="K10" i="12"/>
  <c r="K10" i="10"/>
  <c r="K259" i="12"/>
  <c r="K259" i="10"/>
  <c r="K255" i="12"/>
  <c r="K255" i="10"/>
  <c r="K251" i="12"/>
  <c r="K251" i="10"/>
  <c r="K247" i="12"/>
  <c r="K247" i="10"/>
  <c r="K243" i="12"/>
  <c r="K243" i="10"/>
  <c r="K239" i="12"/>
  <c r="K239" i="10"/>
  <c r="K235" i="12"/>
  <c r="K235" i="10"/>
  <c r="K231" i="12"/>
  <c r="K231" i="10"/>
  <c r="K227" i="12"/>
  <c r="K227" i="10"/>
  <c r="K223" i="12"/>
  <c r="K223" i="10"/>
  <c r="K219" i="12"/>
  <c r="K219" i="10"/>
  <c r="K215" i="12"/>
  <c r="K215" i="10"/>
  <c r="K211" i="12"/>
  <c r="K211" i="10"/>
  <c r="K207" i="12"/>
  <c r="K207" i="10"/>
  <c r="K203" i="12"/>
  <c r="K203" i="10"/>
  <c r="K199" i="12"/>
  <c r="K199" i="10"/>
  <c r="K195" i="12"/>
  <c r="K195" i="10"/>
  <c r="K191" i="12"/>
  <c r="K191" i="10"/>
  <c r="K187" i="12"/>
  <c r="K187" i="10"/>
  <c r="K183" i="12"/>
  <c r="K183" i="10"/>
  <c r="K181" i="12"/>
  <c r="K181" i="10"/>
  <c r="K179" i="12"/>
  <c r="K179" i="10"/>
  <c r="K175" i="12"/>
  <c r="K175" i="10"/>
  <c r="K173" i="12"/>
  <c r="K173" i="10"/>
  <c r="K171" i="12"/>
  <c r="K171" i="10"/>
  <c r="K169" i="12"/>
  <c r="K169" i="10"/>
  <c r="K167" i="12"/>
  <c r="K167" i="10"/>
  <c r="K165" i="12"/>
  <c r="K165" i="10"/>
  <c r="K163" i="12"/>
  <c r="K163" i="10"/>
  <c r="K256" i="12"/>
  <c r="K256" i="10"/>
  <c r="K250" i="12"/>
  <c r="K250" i="10"/>
  <c r="K244" i="12"/>
  <c r="K244" i="10"/>
  <c r="K238" i="12"/>
  <c r="K238" i="10"/>
  <c r="K230" i="12"/>
  <c r="K230" i="10"/>
  <c r="K224" i="12"/>
  <c r="K224" i="10"/>
  <c r="K218" i="12"/>
  <c r="K218" i="10"/>
  <c r="K212" i="12"/>
  <c r="K212" i="10"/>
  <c r="K206" i="12"/>
  <c r="K206" i="10"/>
  <c r="K200" i="12"/>
  <c r="K200" i="10"/>
  <c r="K194" i="12"/>
  <c r="K194" i="10"/>
  <c r="K188" i="12"/>
  <c r="K188" i="10"/>
  <c r="K182" i="12"/>
  <c r="K182" i="10"/>
  <c r="K176" i="12"/>
  <c r="K176" i="10"/>
  <c r="K170" i="12"/>
  <c r="K170" i="10"/>
  <c r="K164" i="12"/>
  <c r="K164" i="10"/>
  <c r="K158" i="12"/>
  <c r="K158" i="10"/>
  <c r="K152" i="12"/>
  <c r="K152" i="10"/>
  <c r="K146" i="12"/>
  <c r="K146" i="10"/>
  <c r="K140" i="12"/>
  <c r="K140" i="10"/>
  <c r="K134" i="12"/>
  <c r="K134" i="10"/>
  <c r="K128" i="12"/>
  <c r="K128" i="10"/>
  <c r="K122" i="12"/>
  <c r="K122" i="10"/>
  <c r="K116" i="12"/>
  <c r="K116" i="10"/>
  <c r="K110" i="12"/>
  <c r="K110" i="10"/>
  <c r="K104" i="10"/>
  <c r="K104" i="12"/>
  <c r="K98" i="12"/>
  <c r="K98" i="10"/>
  <c r="K92" i="12"/>
  <c r="K92" i="10"/>
  <c r="K86" i="12"/>
  <c r="K86" i="10"/>
  <c r="K80" i="10"/>
  <c r="K80" i="12"/>
  <c r="K74" i="12"/>
  <c r="K74" i="10"/>
  <c r="K68" i="12"/>
  <c r="K68" i="10"/>
  <c r="K62" i="12"/>
  <c r="K62" i="10"/>
  <c r="K56" i="12"/>
  <c r="K56" i="10"/>
  <c r="K50" i="12"/>
  <c r="K50" i="10"/>
  <c r="K44" i="12"/>
  <c r="K44" i="10"/>
  <c r="K38" i="12"/>
  <c r="K38" i="10"/>
  <c r="K32" i="12"/>
  <c r="K32" i="10"/>
  <c r="K26" i="12"/>
  <c r="K26" i="10"/>
  <c r="K20" i="12"/>
  <c r="K20" i="10"/>
  <c r="K14" i="12"/>
  <c r="K14" i="10"/>
  <c r="K8" i="10"/>
  <c r="K8" i="12"/>
  <c r="K261" i="12"/>
  <c r="K261" i="10"/>
  <c r="K257" i="12"/>
  <c r="K257" i="10"/>
  <c r="K253" i="12"/>
  <c r="K253" i="10"/>
  <c r="K249" i="12"/>
  <c r="K249" i="10"/>
  <c r="K245" i="12"/>
  <c r="K245" i="10"/>
  <c r="K241" i="12"/>
  <c r="K241" i="10"/>
  <c r="K237" i="12"/>
  <c r="K237" i="10"/>
  <c r="K233" i="12"/>
  <c r="K233" i="10"/>
  <c r="K229" i="12"/>
  <c r="K229" i="10"/>
  <c r="K225" i="12"/>
  <c r="K225" i="10"/>
  <c r="K221" i="12"/>
  <c r="K221" i="10"/>
  <c r="K217" i="12"/>
  <c r="K217" i="10"/>
  <c r="K213" i="12"/>
  <c r="K213" i="10"/>
  <c r="K209" i="12"/>
  <c r="K209" i="10"/>
  <c r="K205" i="12"/>
  <c r="K205" i="10"/>
  <c r="K201" i="12"/>
  <c r="K201" i="10"/>
  <c r="K197" i="12"/>
  <c r="K197" i="10"/>
  <c r="K193" i="12"/>
  <c r="K193" i="10"/>
  <c r="K189" i="12"/>
  <c r="K189" i="10"/>
  <c r="K185" i="12"/>
  <c r="K185" i="10"/>
  <c r="K177" i="12"/>
  <c r="K177" i="10"/>
  <c r="L7" i="10"/>
  <c r="E13" i="11" s="1"/>
  <c r="L11" i="10"/>
  <c r="E17" i="11" s="1"/>
  <c r="L15" i="10"/>
  <c r="E21" i="11" s="1"/>
  <c r="L19" i="10"/>
  <c r="E25" i="11" s="1"/>
  <c r="L23" i="10"/>
  <c r="E29" i="11" s="1"/>
  <c r="L27" i="10"/>
  <c r="E33" i="11" s="1"/>
  <c r="L31" i="10"/>
  <c r="E37" i="11" s="1"/>
  <c r="L35" i="10"/>
  <c r="E41" i="11" s="1"/>
  <c r="L39" i="10"/>
  <c r="E45" i="11" s="1"/>
  <c r="L43" i="10"/>
  <c r="E49" i="11" s="1"/>
  <c r="K45" i="10"/>
  <c r="K47" i="10"/>
  <c r="K49" i="10"/>
  <c r="K51" i="10"/>
  <c r="K53" i="10"/>
  <c r="K55" i="10"/>
  <c r="K57" i="10"/>
  <c r="K59" i="10"/>
  <c r="K61" i="10"/>
  <c r="K63" i="10"/>
  <c r="K65" i="10"/>
  <c r="K67" i="10"/>
  <c r="K69" i="10"/>
  <c r="K71" i="10"/>
  <c r="K73" i="10"/>
  <c r="K75" i="10"/>
  <c r="K77" i="10"/>
  <c r="K79" i="10"/>
  <c r="K81" i="10"/>
  <c r="K83" i="10"/>
  <c r="K85" i="10"/>
  <c r="K87" i="10"/>
  <c r="K89" i="10"/>
  <c r="K91" i="10"/>
  <c r="K93" i="10"/>
  <c r="K95" i="10"/>
  <c r="K97" i="10"/>
  <c r="K99" i="10"/>
  <c r="K101" i="10"/>
  <c r="K103" i="10"/>
  <c r="K105" i="10"/>
  <c r="K107" i="10"/>
  <c r="K109" i="10"/>
  <c r="K111" i="10"/>
  <c r="K113" i="10"/>
  <c r="K115" i="10"/>
  <c r="K117" i="10"/>
  <c r="K119" i="10"/>
  <c r="K121" i="10"/>
  <c r="K123" i="10"/>
  <c r="K125" i="10"/>
  <c r="K127" i="10"/>
  <c r="K129" i="10"/>
  <c r="K131" i="10"/>
  <c r="K133" i="10"/>
  <c r="K135" i="10"/>
  <c r="K137" i="10"/>
  <c r="K139" i="10"/>
  <c r="K141" i="10"/>
  <c r="K143" i="10"/>
  <c r="K145" i="10"/>
  <c r="K147" i="10"/>
  <c r="K149" i="10"/>
  <c r="K151" i="10"/>
  <c r="K153" i="10"/>
  <c r="K155" i="10"/>
  <c r="K157" i="10"/>
  <c r="K159" i="10"/>
  <c r="K161" i="10"/>
  <c r="L21" i="12"/>
  <c r="E27" i="13" s="1"/>
  <c r="L37" i="12"/>
  <c r="E43" i="13" s="1"/>
  <c r="L168" i="12"/>
  <c r="E174" i="13" s="1"/>
  <c r="L9" i="10"/>
  <c r="E15" i="11" s="1"/>
  <c r="L13" i="10"/>
  <c r="E19" i="11" s="1"/>
  <c r="L17" i="10"/>
  <c r="E23" i="11" s="1"/>
  <c r="L25" i="10"/>
  <c r="E31" i="11" s="1"/>
  <c r="L29" i="10"/>
  <c r="E35" i="11" s="1"/>
  <c r="L33" i="10"/>
  <c r="E39" i="11" s="1"/>
  <c r="L41" i="10"/>
  <c r="E47" i="11" s="1"/>
  <c r="L232" i="12"/>
  <c r="E238" i="13" s="1"/>
  <c r="K7" i="10"/>
  <c r="M7" i="10" s="1"/>
  <c r="L8" i="10"/>
  <c r="E14" i="11" s="1"/>
  <c r="K11" i="10"/>
  <c r="L12" i="10"/>
  <c r="E18" i="11" s="1"/>
  <c r="K15" i="10"/>
  <c r="L16" i="10"/>
  <c r="E22" i="11" s="1"/>
  <c r="K19" i="10"/>
  <c r="L20" i="10"/>
  <c r="E26" i="11" s="1"/>
  <c r="K23" i="10"/>
  <c r="L24" i="10"/>
  <c r="E30" i="11" s="1"/>
  <c r="K27" i="10"/>
  <c r="L28" i="10"/>
  <c r="E34" i="11" s="1"/>
  <c r="K31" i="10"/>
  <c r="L32" i="10"/>
  <c r="E38" i="11" s="1"/>
  <c r="K35" i="10"/>
  <c r="L36" i="10"/>
  <c r="E42" i="11" s="1"/>
  <c r="K39" i="10"/>
  <c r="L40" i="10"/>
  <c r="E46" i="11" s="1"/>
  <c r="K43" i="10"/>
  <c r="L44" i="10"/>
  <c r="E50" i="11" s="1"/>
  <c r="L46" i="10"/>
  <c r="E52" i="11" s="1"/>
  <c r="L48" i="10"/>
  <c r="E54" i="11" s="1"/>
  <c r="L50" i="10"/>
  <c r="E56" i="11" s="1"/>
  <c r="L52" i="10"/>
  <c r="E58" i="11" s="1"/>
  <c r="L54" i="10"/>
  <c r="E60" i="11" s="1"/>
  <c r="L56" i="10"/>
  <c r="E62" i="11" s="1"/>
  <c r="L58" i="10"/>
  <c r="E64" i="11" s="1"/>
  <c r="L60" i="10"/>
  <c r="E66" i="11" s="1"/>
  <c r="L62" i="10"/>
  <c r="E68" i="11" s="1"/>
  <c r="L64" i="10"/>
  <c r="E70" i="11" s="1"/>
  <c r="L66" i="10"/>
  <c r="E72" i="11" s="1"/>
  <c r="L68" i="10"/>
  <c r="E74" i="11" s="1"/>
  <c r="L70" i="10"/>
  <c r="E76" i="11" s="1"/>
  <c r="L72" i="10"/>
  <c r="E78" i="11" s="1"/>
  <c r="L74" i="10"/>
  <c r="E80" i="11" s="1"/>
  <c r="L76" i="10"/>
  <c r="E82" i="11" s="1"/>
  <c r="L78" i="10"/>
  <c r="E84" i="11" s="1"/>
  <c r="L80" i="10"/>
  <c r="E86" i="11" s="1"/>
  <c r="L82" i="10"/>
  <c r="E88" i="11" s="1"/>
  <c r="L84" i="10"/>
  <c r="E90" i="11" s="1"/>
  <c r="L86" i="10"/>
  <c r="E92" i="11" s="1"/>
  <c r="L88" i="10"/>
  <c r="E94" i="11" s="1"/>
  <c r="L90" i="10"/>
  <c r="E96" i="11" s="1"/>
  <c r="L92" i="10"/>
  <c r="E98" i="11" s="1"/>
  <c r="L94" i="10"/>
  <c r="E100" i="11" s="1"/>
  <c r="L96" i="10"/>
  <c r="E102" i="11" s="1"/>
  <c r="L98" i="10"/>
  <c r="E104" i="11" s="1"/>
  <c r="L100" i="10"/>
  <c r="E106" i="11" s="1"/>
  <c r="L102" i="10"/>
  <c r="E108" i="11" s="1"/>
  <c r="L104" i="10"/>
  <c r="E110" i="11" s="1"/>
  <c r="L106" i="10"/>
  <c r="E112" i="11" s="1"/>
  <c r="L108" i="10"/>
  <c r="E114" i="11" s="1"/>
  <c r="L110" i="10"/>
  <c r="E116" i="11" s="1"/>
  <c r="L112" i="10"/>
  <c r="E118" i="11" s="1"/>
  <c r="L114" i="10"/>
  <c r="E120" i="11" s="1"/>
  <c r="L116" i="10"/>
  <c r="E122" i="11" s="1"/>
  <c r="L118" i="10"/>
  <c r="E124" i="11" s="1"/>
  <c r="L120" i="10"/>
  <c r="E126" i="11" s="1"/>
  <c r="L122" i="10"/>
  <c r="E128" i="11" s="1"/>
  <c r="L124" i="10"/>
  <c r="E130" i="11" s="1"/>
  <c r="L126" i="10"/>
  <c r="E132" i="11" s="1"/>
  <c r="L128" i="10"/>
  <c r="E134" i="11" s="1"/>
  <c r="L130" i="10"/>
  <c r="E136" i="11" s="1"/>
  <c r="L132" i="10"/>
  <c r="E138" i="11" s="1"/>
  <c r="L134" i="10"/>
  <c r="E140" i="11" s="1"/>
  <c r="L136" i="10"/>
  <c r="E142" i="11" s="1"/>
  <c r="L138" i="10"/>
  <c r="E144" i="11" s="1"/>
  <c r="L140" i="10"/>
  <c r="E146" i="11" s="1"/>
  <c r="L142" i="10"/>
  <c r="E148" i="11" s="1"/>
  <c r="L144" i="10"/>
  <c r="E150" i="11" s="1"/>
  <c r="L146" i="10"/>
  <c r="E152" i="11" s="1"/>
  <c r="L148" i="10"/>
  <c r="E154" i="11" s="1"/>
  <c r="L150" i="10"/>
  <c r="E156" i="11" s="1"/>
  <c r="L152" i="10"/>
  <c r="E158" i="11" s="1"/>
  <c r="L154" i="10"/>
  <c r="E160" i="11" s="1"/>
  <c r="L156" i="10"/>
  <c r="E162" i="11" s="1"/>
  <c r="L158" i="10"/>
  <c r="E164" i="11" s="1"/>
  <c r="L160" i="10"/>
  <c r="E166" i="11" s="1"/>
  <c r="L162" i="10"/>
  <c r="E168" i="11" s="1"/>
  <c r="L164" i="10"/>
  <c r="E170" i="11" s="1"/>
  <c r="L166" i="10"/>
  <c r="E172" i="11" s="1"/>
  <c r="L170" i="10"/>
  <c r="E176" i="11" s="1"/>
  <c r="L172" i="10"/>
  <c r="E178" i="11" s="1"/>
  <c r="L174" i="10"/>
  <c r="E180" i="11" s="1"/>
  <c r="L176" i="10"/>
  <c r="E182" i="11" s="1"/>
  <c r="L178" i="10"/>
  <c r="E184" i="11" s="1"/>
  <c r="L180" i="10"/>
  <c r="E186" i="11" s="1"/>
  <c r="L182" i="10"/>
  <c r="E188" i="11" s="1"/>
  <c r="L184" i="10"/>
  <c r="E190" i="11" s="1"/>
  <c r="L186" i="10"/>
  <c r="E192" i="11" s="1"/>
  <c r="L188" i="10"/>
  <c r="E194" i="11" s="1"/>
  <c r="L190" i="10"/>
  <c r="E196" i="11" s="1"/>
  <c r="L192" i="10"/>
  <c r="E198" i="11" s="1"/>
  <c r="L194" i="10"/>
  <c r="E200" i="11" s="1"/>
  <c r="L196" i="10"/>
  <c r="E202" i="11" s="1"/>
  <c r="L198" i="10"/>
  <c r="E204" i="11" s="1"/>
  <c r="L202" i="10"/>
  <c r="E208" i="11" s="1"/>
  <c r="L204" i="10"/>
  <c r="E210" i="11" s="1"/>
  <c r="L206" i="10"/>
  <c r="E212" i="11" s="1"/>
  <c r="L208" i="10"/>
  <c r="E214" i="11" s="1"/>
  <c r="L210" i="10"/>
  <c r="E216" i="11" s="1"/>
  <c r="L212" i="10"/>
  <c r="E218" i="11" s="1"/>
  <c r="L214" i="10"/>
  <c r="E220" i="11" s="1"/>
  <c r="L216" i="10"/>
  <c r="E222" i="11" s="1"/>
  <c r="L218" i="10"/>
  <c r="E224" i="11" s="1"/>
  <c r="L220" i="10"/>
  <c r="E226" i="11" s="1"/>
  <c r="L222" i="10"/>
  <c r="E228" i="11" s="1"/>
  <c r="L224" i="10"/>
  <c r="E230" i="11" s="1"/>
  <c r="L226" i="10"/>
  <c r="E232" i="11" s="1"/>
  <c r="L228" i="10"/>
  <c r="E234" i="11" s="1"/>
  <c r="L230" i="10"/>
  <c r="E236" i="11" s="1"/>
  <c r="L234" i="10"/>
  <c r="E240" i="11" s="1"/>
  <c r="L236" i="10"/>
  <c r="E242" i="11" s="1"/>
  <c r="L238" i="10"/>
  <c r="E244" i="11" s="1"/>
  <c r="L240" i="10"/>
  <c r="E246" i="11" s="1"/>
  <c r="L242" i="10"/>
  <c r="E248" i="11" s="1"/>
  <c r="L244" i="10"/>
  <c r="E250" i="11" s="1"/>
  <c r="L246" i="10"/>
  <c r="E252" i="11" s="1"/>
  <c r="L248" i="10"/>
  <c r="E254" i="11" s="1"/>
  <c r="L250" i="10"/>
  <c r="E256" i="11" s="1"/>
  <c r="L252" i="10"/>
  <c r="E258" i="11" s="1"/>
  <c r="L254" i="10"/>
  <c r="E260" i="11" s="1"/>
  <c r="L256" i="10"/>
  <c r="E262" i="11" s="1"/>
  <c r="L258" i="10"/>
  <c r="E264" i="11" s="1"/>
  <c r="L260" i="10"/>
  <c r="E266" i="11" s="1"/>
  <c r="F13" i="13"/>
  <c r="G13" i="13" s="1"/>
  <c r="F12" i="13"/>
  <c r="G12" i="13" s="1"/>
  <c r="J7" i="12"/>
  <c r="G8" i="12"/>
  <c r="A12" i="13"/>
  <c r="M12" i="13" s="1"/>
  <c r="J13" i="11"/>
  <c r="K13" i="11"/>
  <c r="I13" i="11"/>
  <c r="L13" i="11"/>
  <c r="H7" i="10"/>
  <c r="I7" i="10" s="1"/>
  <c r="G8" i="10"/>
  <c r="A14" i="11" s="1"/>
  <c r="A13" i="13" l="1"/>
  <c r="H13" i="13" s="1"/>
  <c r="M7" i="12"/>
  <c r="M8" i="12"/>
  <c r="J14" i="11"/>
  <c r="L14" i="11"/>
  <c r="K14" i="11"/>
  <c r="M14" i="11"/>
  <c r="I14" i="11"/>
  <c r="H14" i="11"/>
  <c r="C12" i="11"/>
  <c r="F12" i="11" s="1"/>
  <c r="G12" i="11" s="1"/>
  <c r="J7" i="10"/>
  <c r="B13" i="11"/>
  <c r="C13" i="11" s="1"/>
  <c r="F13" i="11" s="1"/>
  <c r="G13" i="11" s="1"/>
  <c r="L13" i="13"/>
  <c r="M13" i="13"/>
  <c r="H8" i="12"/>
  <c r="I8" i="12" s="1"/>
  <c r="G9" i="12"/>
  <c r="A14" i="13"/>
  <c r="H8" i="10"/>
  <c r="I8" i="10" s="1"/>
  <c r="G9" i="10"/>
  <c r="A15" i="11" s="1"/>
  <c r="M8" i="10"/>
  <c r="J13" i="13" l="1"/>
  <c r="K13" i="13"/>
  <c r="I13" i="13"/>
  <c r="K15" i="11"/>
  <c r="J15" i="11"/>
  <c r="I15" i="11"/>
  <c r="L15" i="11"/>
  <c r="H15" i="11"/>
  <c r="M15" i="11"/>
  <c r="J8" i="10"/>
  <c r="B14" i="11"/>
  <c r="C14" i="11" s="1"/>
  <c r="F14" i="11" s="1"/>
  <c r="G14" i="11" s="1"/>
  <c r="K12" i="11"/>
  <c r="B14" i="13"/>
  <c r="C14" i="13" s="1"/>
  <c r="F14" i="13" s="1"/>
  <c r="G14" i="13" s="1"/>
  <c r="J8" i="12"/>
  <c r="L14" i="13"/>
  <c r="H14" i="13"/>
  <c r="K14" i="13"/>
  <c r="J14" i="13"/>
  <c r="M14" i="13"/>
  <c r="I14" i="13"/>
  <c r="H9" i="12"/>
  <c r="I9" i="12" s="1"/>
  <c r="A15" i="13"/>
  <c r="G10" i="12"/>
  <c r="M9" i="12"/>
  <c r="H9" i="10"/>
  <c r="I9" i="10" s="1"/>
  <c r="G10" i="10"/>
  <c r="A16" i="11" s="1"/>
  <c r="M9" i="10"/>
  <c r="M16" i="11" l="1"/>
  <c r="K16" i="11"/>
  <c r="H16" i="11"/>
  <c r="L16" i="11"/>
  <c r="J16" i="11"/>
  <c r="I16" i="11"/>
  <c r="J9" i="10"/>
  <c r="B15" i="11"/>
  <c r="C15" i="11" s="1"/>
  <c r="F15" i="11" s="1"/>
  <c r="G15" i="11" s="1"/>
  <c r="H10" i="12"/>
  <c r="I10" i="12" s="1"/>
  <c r="A16" i="13"/>
  <c r="G11" i="12"/>
  <c r="M10" i="12"/>
  <c r="L15" i="13"/>
  <c r="H15" i="13"/>
  <c r="K15" i="13"/>
  <c r="J15" i="13"/>
  <c r="I15" i="13"/>
  <c r="M15" i="13"/>
  <c r="B15" i="13"/>
  <c r="C15" i="13" s="1"/>
  <c r="F15" i="13" s="1"/>
  <c r="G15" i="13" s="1"/>
  <c r="J9" i="12"/>
  <c r="H10" i="10"/>
  <c r="I10" i="10" s="1"/>
  <c r="G11" i="10"/>
  <c r="A17" i="11" s="1"/>
  <c r="M10" i="10"/>
  <c r="J17" i="11" l="1"/>
  <c r="K17" i="11"/>
  <c r="J10" i="10"/>
  <c r="B16" i="11"/>
  <c r="C16" i="11" s="1"/>
  <c r="F16" i="11" s="1"/>
  <c r="G16" i="11" s="1"/>
  <c r="H11" i="12"/>
  <c r="I11" i="12" s="1"/>
  <c r="A17" i="13"/>
  <c r="G12" i="12"/>
  <c r="M11" i="12"/>
  <c r="L16" i="13"/>
  <c r="H16" i="13"/>
  <c r="K16" i="13"/>
  <c r="M16" i="13"/>
  <c r="J16" i="13"/>
  <c r="I16" i="13"/>
  <c r="B16" i="13"/>
  <c r="C16" i="13" s="1"/>
  <c r="F16" i="13" s="1"/>
  <c r="G16" i="13" s="1"/>
  <c r="J10" i="12"/>
  <c r="H11" i="10"/>
  <c r="I11" i="10" s="1"/>
  <c r="G12" i="10"/>
  <c r="A18" i="11" s="1"/>
  <c r="M11" i="10"/>
  <c r="J18" i="11" l="1"/>
  <c r="K18" i="11"/>
  <c r="L18" i="11"/>
  <c r="I18" i="11"/>
  <c r="H18" i="11"/>
  <c r="M18" i="11"/>
  <c r="J11" i="10"/>
  <c r="B17" i="11"/>
  <c r="C17" i="11" s="1"/>
  <c r="G17" i="11" s="1"/>
  <c r="M17" i="11" s="1"/>
  <c r="H12" i="12"/>
  <c r="I12" i="12" s="1"/>
  <c r="G13" i="12"/>
  <c r="A18" i="13"/>
  <c r="M12" i="12"/>
  <c r="K17" i="13"/>
  <c r="J17" i="13"/>
  <c r="B17" i="13"/>
  <c r="C17" i="13" s="1"/>
  <c r="F17" i="13" s="1"/>
  <c r="G17" i="13" s="1"/>
  <c r="M17" i="13" s="1"/>
  <c r="J11" i="12"/>
  <c r="H12" i="10"/>
  <c r="I12" i="10" s="1"/>
  <c r="G13" i="10"/>
  <c r="A19" i="11" s="1"/>
  <c r="M12" i="10"/>
  <c r="L17" i="11" l="1"/>
  <c r="J19" i="11"/>
  <c r="I19" i="11"/>
  <c r="H19" i="11"/>
  <c r="M19" i="11"/>
  <c r="K19" i="11"/>
  <c r="L19" i="11"/>
  <c r="I17" i="11"/>
  <c r="J12" i="10"/>
  <c r="B18" i="11"/>
  <c r="L18" i="13"/>
  <c r="H18" i="13"/>
  <c r="K18" i="13"/>
  <c r="J18" i="13"/>
  <c r="I18" i="13"/>
  <c r="M18" i="13"/>
  <c r="H17" i="13"/>
  <c r="H13" i="12"/>
  <c r="I13" i="12" s="1"/>
  <c r="A19" i="13"/>
  <c r="G14" i="12"/>
  <c r="M13" i="12"/>
  <c r="I17" i="13"/>
  <c r="L17" i="13"/>
  <c r="B18" i="13"/>
  <c r="C18" i="13" s="1"/>
  <c r="F18" i="13" s="1"/>
  <c r="G18" i="13" s="1"/>
  <c r="J12" i="12"/>
  <c r="H13" i="10"/>
  <c r="I13" i="10" s="1"/>
  <c r="G14" i="10"/>
  <c r="A20" i="11" s="1"/>
  <c r="M13" i="10"/>
  <c r="M20" i="11" l="1"/>
  <c r="L20" i="11"/>
  <c r="J20" i="11"/>
  <c r="H20" i="11"/>
  <c r="I20" i="11"/>
  <c r="K20" i="11"/>
  <c r="J13" i="10"/>
  <c r="B19" i="11"/>
  <c r="C19" i="11" s="1"/>
  <c r="F19" i="11" s="1"/>
  <c r="G19" i="11" s="1"/>
  <c r="C18" i="11"/>
  <c r="F18" i="11" s="1"/>
  <c r="G18" i="11" s="1"/>
  <c r="B19" i="13"/>
  <c r="C19" i="13" s="1"/>
  <c r="F19" i="13" s="1"/>
  <c r="G19" i="13" s="1"/>
  <c r="J13" i="12"/>
  <c r="H14" i="12"/>
  <c r="I14" i="12" s="1"/>
  <c r="A20" i="13"/>
  <c r="G15" i="12"/>
  <c r="M14" i="12"/>
  <c r="L19" i="13"/>
  <c r="H19" i="13"/>
  <c r="K19" i="13"/>
  <c r="J19" i="13"/>
  <c r="M19" i="13"/>
  <c r="I19" i="13"/>
  <c r="H14" i="10"/>
  <c r="I14" i="10" s="1"/>
  <c r="G15" i="10"/>
  <c r="A21" i="11" s="1"/>
  <c r="M14" i="10"/>
  <c r="J14" i="10" l="1"/>
  <c r="B20" i="11"/>
  <c r="C20" i="11" s="1"/>
  <c r="F20" i="11" s="1"/>
  <c r="G20" i="11" s="1"/>
  <c r="H21" i="11"/>
  <c r="M21" i="11"/>
  <c r="J21" i="11"/>
  <c r="I21" i="11"/>
  <c r="K21" i="11"/>
  <c r="L21" i="11"/>
  <c r="L20" i="13"/>
  <c r="H20" i="13"/>
  <c r="K20" i="13"/>
  <c r="M20" i="13"/>
  <c r="J20" i="13"/>
  <c r="I20" i="13"/>
  <c r="B20" i="13"/>
  <c r="C20" i="13" s="1"/>
  <c r="F20" i="13" s="1"/>
  <c r="G20" i="13" s="1"/>
  <c r="J14" i="12"/>
  <c r="H15" i="12"/>
  <c r="I15" i="12" s="1"/>
  <c r="A21" i="13"/>
  <c r="G16" i="12"/>
  <c r="M15" i="12"/>
  <c r="H15" i="10"/>
  <c r="I15" i="10" s="1"/>
  <c r="G16" i="10"/>
  <c r="A22" i="11" s="1"/>
  <c r="M15" i="10"/>
  <c r="J15" i="10" l="1"/>
  <c r="B21" i="11"/>
  <c r="C21" i="11" s="1"/>
  <c r="F21" i="11" s="1"/>
  <c r="G21" i="11" s="1"/>
  <c r="J22" i="11"/>
  <c r="K22" i="11"/>
  <c r="M22" i="11"/>
  <c r="L22" i="11"/>
  <c r="H22" i="11"/>
  <c r="I22" i="11"/>
  <c r="H16" i="12"/>
  <c r="I16" i="12" s="1"/>
  <c r="G17" i="12"/>
  <c r="A22" i="13"/>
  <c r="M16" i="12"/>
  <c r="L21" i="13"/>
  <c r="H21" i="13"/>
  <c r="K21" i="13"/>
  <c r="J21" i="13"/>
  <c r="I21" i="13"/>
  <c r="M21" i="13"/>
  <c r="B21" i="13"/>
  <c r="C21" i="13" s="1"/>
  <c r="F21" i="13" s="1"/>
  <c r="G21" i="13" s="1"/>
  <c r="J15" i="12"/>
  <c r="H16" i="10"/>
  <c r="I16" i="10" s="1"/>
  <c r="G17" i="10"/>
  <c r="A23" i="11" s="1"/>
  <c r="M16" i="10"/>
  <c r="J23" i="11" l="1"/>
  <c r="I23" i="11"/>
  <c r="M23" i="11"/>
  <c r="K23" i="11"/>
  <c r="L23" i="11"/>
  <c r="H23" i="11"/>
  <c r="J16" i="10"/>
  <c r="B22" i="11"/>
  <c r="C22" i="11" s="1"/>
  <c r="F22" i="11" s="1"/>
  <c r="G22" i="11" s="1"/>
  <c r="L22" i="13"/>
  <c r="H22" i="13"/>
  <c r="K22" i="13"/>
  <c r="J22" i="13"/>
  <c r="I22" i="13"/>
  <c r="M22" i="13"/>
  <c r="H17" i="12"/>
  <c r="I17" i="12" s="1"/>
  <c r="A23" i="13"/>
  <c r="G18" i="12"/>
  <c r="M17" i="12"/>
  <c r="B22" i="13"/>
  <c r="C22" i="13" s="1"/>
  <c r="F22" i="13" s="1"/>
  <c r="G22" i="13" s="1"/>
  <c r="J16" i="12"/>
  <c r="H17" i="10"/>
  <c r="I17" i="10" s="1"/>
  <c r="G18" i="10"/>
  <c r="A24" i="11" s="1"/>
  <c r="M17" i="10"/>
  <c r="J17" i="10" l="1"/>
  <c r="B23" i="11"/>
  <c r="C23" i="11" s="1"/>
  <c r="F23" i="11" s="1"/>
  <c r="G23" i="11" s="1"/>
  <c r="J24" i="11"/>
  <c r="K24" i="11"/>
  <c r="L23" i="13"/>
  <c r="H23" i="13"/>
  <c r="K23" i="13"/>
  <c r="J23" i="13"/>
  <c r="M23" i="13"/>
  <c r="I23" i="13"/>
  <c r="B23" i="13"/>
  <c r="C23" i="13" s="1"/>
  <c r="F23" i="13" s="1"/>
  <c r="G23" i="13" s="1"/>
  <c r="J17" i="12"/>
  <c r="H18" i="12"/>
  <c r="I18" i="12" s="1"/>
  <c r="A24" i="13"/>
  <c r="G19" i="12"/>
  <c r="M18" i="12"/>
  <c r="H18" i="10"/>
  <c r="I18" i="10" s="1"/>
  <c r="G19" i="10"/>
  <c r="A25" i="11" s="1"/>
  <c r="M18" i="10"/>
  <c r="M25" i="11" l="1"/>
  <c r="H25" i="11"/>
  <c r="I25" i="11"/>
  <c r="L25" i="11"/>
  <c r="K25" i="11"/>
  <c r="J25" i="11"/>
  <c r="J18" i="10"/>
  <c r="B24" i="11"/>
  <c r="H19" i="12"/>
  <c r="I19" i="12" s="1"/>
  <c r="A25" i="13"/>
  <c r="G20" i="12"/>
  <c r="M19" i="12"/>
  <c r="K24" i="13"/>
  <c r="J24" i="13"/>
  <c r="B24" i="13"/>
  <c r="C24" i="13" s="1"/>
  <c r="F24" i="13" s="1"/>
  <c r="G24" i="13" s="1"/>
  <c r="M24" i="13" s="1"/>
  <c r="J18" i="12"/>
  <c r="H19" i="10"/>
  <c r="I19" i="10" s="1"/>
  <c r="G20" i="10"/>
  <c r="A26" i="11" s="1"/>
  <c r="M19" i="10"/>
  <c r="C24" i="11" l="1"/>
  <c r="H24" i="11"/>
  <c r="J26" i="11"/>
  <c r="H26" i="11"/>
  <c r="M26" i="11"/>
  <c r="I26" i="11"/>
  <c r="L26" i="11"/>
  <c r="K26" i="11"/>
  <c r="J19" i="10"/>
  <c r="B25" i="11"/>
  <c r="C25" i="11" s="1"/>
  <c r="F25" i="11" s="1"/>
  <c r="G25" i="11" s="1"/>
  <c r="I24" i="13"/>
  <c r="H20" i="12"/>
  <c r="I20" i="12" s="1"/>
  <c r="G21" i="12"/>
  <c r="A26" i="13"/>
  <c r="M20" i="12"/>
  <c r="H24" i="13"/>
  <c r="L25" i="13"/>
  <c r="H25" i="13"/>
  <c r="K25" i="13"/>
  <c r="J25" i="13"/>
  <c r="M25" i="13"/>
  <c r="I25" i="13"/>
  <c r="L24" i="13"/>
  <c r="B25" i="13"/>
  <c r="C25" i="13" s="1"/>
  <c r="F25" i="13" s="1"/>
  <c r="G25" i="13" s="1"/>
  <c r="J19" i="12"/>
  <c r="H20" i="10"/>
  <c r="I20" i="10" s="1"/>
  <c r="G21" i="10"/>
  <c r="A27" i="11" s="1"/>
  <c r="M20" i="10"/>
  <c r="L27" i="11" l="1"/>
  <c r="J27" i="11"/>
  <c r="K27" i="11"/>
  <c r="I27" i="11"/>
  <c r="H27" i="11"/>
  <c r="M27" i="11"/>
  <c r="J20" i="10"/>
  <c r="B26" i="11"/>
  <c r="C26" i="11" s="1"/>
  <c r="F26" i="11" s="1"/>
  <c r="G26" i="11" s="1"/>
  <c r="F24" i="11"/>
  <c r="I24" i="11"/>
  <c r="L26" i="13"/>
  <c r="H26" i="13"/>
  <c r="K26" i="13"/>
  <c r="J26" i="13"/>
  <c r="I26" i="13"/>
  <c r="M26" i="13"/>
  <c r="H21" i="12"/>
  <c r="I21" i="12" s="1"/>
  <c r="A27" i="13"/>
  <c r="G22" i="12"/>
  <c r="M21" i="12"/>
  <c r="B26" i="13"/>
  <c r="C26" i="13" s="1"/>
  <c r="F26" i="13" s="1"/>
  <c r="G26" i="13" s="1"/>
  <c r="J20" i="12"/>
  <c r="H21" i="10"/>
  <c r="I21" i="10" s="1"/>
  <c r="G22" i="10"/>
  <c r="A28" i="11" s="1"/>
  <c r="M21" i="10"/>
  <c r="J21" i="10" l="1"/>
  <c r="B27" i="11"/>
  <c r="C27" i="11" s="1"/>
  <c r="F27" i="11" s="1"/>
  <c r="G27" i="11" s="1"/>
  <c r="G24" i="11"/>
  <c r="M24" i="11" s="1"/>
  <c r="L24" i="11"/>
  <c r="M28" i="11"/>
  <c r="L28" i="11"/>
  <c r="J28" i="11"/>
  <c r="I28" i="11"/>
  <c r="H28" i="11"/>
  <c r="K28" i="11"/>
  <c r="L27" i="13"/>
  <c r="H27" i="13"/>
  <c r="K27" i="13"/>
  <c r="J27" i="13"/>
  <c r="M27" i="13"/>
  <c r="I27" i="13"/>
  <c r="B27" i="13"/>
  <c r="C27" i="13" s="1"/>
  <c r="F27" i="13" s="1"/>
  <c r="G27" i="13" s="1"/>
  <c r="J21" i="12"/>
  <c r="H22" i="12"/>
  <c r="I22" i="12" s="1"/>
  <c r="A28" i="13"/>
  <c r="G23" i="12"/>
  <c r="M22" i="12"/>
  <c r="H22" i="10"/>
  <c r="I22" i="10" s="1"/>
  <c r="G23" i="10"/>
  <c r="A29" i="11" s="1"/>
  <c r="M22" i="10"/>
  <c r="H29" i="11" l="1"/>
  <c r="K29" i="11"/>
  <c r="M29" i="11"/>
  <c r="J29" i="11"/>
  <c r="I29" i="11"/>
  <c r="L29" i="11"/>
  <c r="J22" i="10"/>
  <c r="B28" i="11"/>
  <c r="C28" i="11" s="1"/>
  <c r="F28" i="11" s="1"/>
  <c r="G28" i="11" s="1"/>
  <c r="B28" i="13"/>
  <c r="C28" i="13" s="1"/>
  <c r="F28" i="13" s="1"/>
  <c r="G28" i="13" s="1"/>
  <c r="J22" i="12"/>
  <c r="H23" i="12"/>
  <c r="I23" i="12" s="1"/>
  <c r="A29" i="13"/>
  <c r="G24" i="12"/>
  <c r="M23" i="12"/>
  <c r="L28" i="13"/>
  <c r="H28" i="13"/>
  <c r="K28" i="13"/>
  <c r="I28" i="13"/>
  <c r="M28" i="13"/>
  <c r="J28" i="13"/>
  <c r="H23" i="10"/>
  <c r="I23" i="10" s="1"/>
  <c r="G24" i="10"/>
  <c r="A30" i="11" s="1"/>
  <c r="M23" i="10"/>
  <c r="J30" i="11" l="1"/>
  <c r="L30" i="11"/>
  <c r="M30" i="11"/>
  <c r="I30" i="11"/>
  <c r="K30" i="11"/>
  <c r="H30" i="11"/>
  <c r="J23" i="10"/>
  <c r="B29" i="11"/>
  <c r="C29" i="11" s="1"/>
  <c r="F29" i="11" s="1"/>
  <c r="G29" i="11" s="1"/>
  <c r="L29" i="13"/>
  <c r="H29" i="13"/>
  <c r="K29" i="13"/>
  <c r="J29" i="13"/>
  <c r="M29" i="13"/>
  <c r="I29" i="13"/>
  <c r="B29" i="13"/>
  <c r="C29" i="13" s="1"/>
  <c r="F29" i="13" s="1"/>
  <c r="G29" i="13" s="1"/>
  <c r="J23" i="12"/>
  <c r="H24" i="12"/>
  <c r="I24" i="12" s="1"/>
  <c r="G25" i="12"/>
  <c r="A30" i="13"/>
  <c r="M24" i="12"/>
  <c r="H24" i="10"/>
  <c r="I24" i="10" s="1"/>
  <c r="G25" i="10"/>
  <c r="A31" i="11" s="1"/>
  <c r="M24" i="10"/>
  <c r="J31" i="11" l="1"/>
  <c r="K31" i="11"/>
  <c r="J24" i="10"/>
  <c r="B30" i="11"/>
  <c r="C30" i="11" s="1"/>
  <c r="F30" i="11" s="1"/>
  <c r="G30" i="11" s="1"/>
  <c r="L30" i="13"/>
  <c r="H30" i="13"/>
  <c r="K30" i="13"/>
  <c r="J30" i="13"/>
  <c r="M30" i="13"/>
  <c r="I30" i="13"/>
  <c r="B30" i="13"/>
  <c r="C30" i="13" s="1"/>
  <c r="F30" i="13" s="1"/>
  <c r="G30" i="13" s="1"/>
  <c r="J24" i="12"/>
  <c r="H25" i="12"/>
  <c r="I25" i="12" s="1"/>
  <c r="A31" i="13"/>
  <c r="G26" i="12"/>
  <c r="M25" i="12"/>
  <c r="H25" i="10"/>
  <c r="I25" i="10" s="1"/>
  <c r="G26" i="10"/>
  <c r="A32" i="11" s="1"/>
  <c r="M25" i="10"/>
  <c r="J32" i="11" l="1"/>
  <c r="I32" i="11"/>
  <c r="K32" i="11"/>
  <c r="L32" i="11"/>
  <c r="M32" i="11"/>
  <c r="H32" i="11"/>
  <c r="J25" i="10"/>
  <c r="B31" i="11"/>
  <c r="C31" i="11" s="1"/>
  <c r="F31" i="11" s="1"/>
  <c r="G31" i="11" s="1"/>
  <c r="M31" i="11" s="1"/>
  <c r="B31" i="13"/>
  <c r="C31" i="13" s="1"/>
  <c r="F31" i="13" s="1"/>
  <c r="G31" i="13" s="1"/>
  <c r="M31" i="13" s="1"/>
  <c r="J25" i="12"/>
  <c r="H26" i="12"/>
  <c r="I26" i="12" s="1"/>
  <c r="A32" i="13"/>
  <c r="G27" i="12"/>
  <c r="M26" i="12"/>
  <c r="K31" i="13"/>
  <c r="J31" i="13"/>
  <c r="H26" i="10"/>
  <c r="I26" i="10" s="1"/>
  <c r="G27" i="10"/>
  <c r="A33" i="11" s="1"/>
  <c r="M26" i="10"/>
  <c r="L31" i="11" l="1"/>
  <c r="L33" i="11"/>
  <c r="K33" i="11"/>
  <c r="I33" i="11"/>
  <c r="H33" i="11"/>
  <c r="M33" i="11"/>
  <c r="J33" i="11"/>
  <c r="H31" i="11"/>
  <c r="J26" i="10"/>
  <c r="B32" i="11"/>
  <c r="C32" i="11" s="1"/>
  <c r="F32" i="11" s="1"/>
  <c r="G32" i="11" s="1"/>
  <c r="I31" i="11"/>
  <c r="H27" i="12"/>
  <c r="I27" i="12" s="1"/>
  <c r="A33" i="13"/>
  <c r="G28" i="12"/>
  <c r="M27" i="12"/>
  <c r="H31" i="13"/>
  <c r="L32" i="13"/>
  <c r="H32" i="13"/>
  <c r="K32" i="13"/>
  <c r="M32" i="13"/>
  <c r="J32" i="13"/>
  <c r="I32" i="13"/>
  <c r="I31" i="13"/>
  <c r="L31" i="13"/>
  <c r="B32" i="13"/>
  <c r="C32" i="13" s="1"/>
  <c r="F32" i="13" s="1"/>
  <c r="G32" i="13" s="1"/>
  <c r="J26" i="12"/>
  <c r="H27" i="10"/>
  <c r="I27" i="10" s="1"/>
  <c r="G28" i="10"/>
  <c r="A34" i="11" s="1"/>
  <c r="M27" i="10"/>
  <c r="J27" i="10" l="1"/>
  <c r="B33" i="11"/>
  <c r="C33" i="11" s="1"/>
  <c r="F33" i="11" s="1"/>
  <c r="G33" i="11" s="1"/>
  <c r="L34" i="11"/>
  <c r="J34" i="11"/>
  <c r="H34" i="11"/>
  <c r="I34" i="11"/>
  <c r="M34" i="11"/>
  <c r="K34" i="11"/>
  <c r="H28" i="12"/>
  <c r="I28" i="12" s="1"/>
  <c r="G29" i="12"/>
  <c r="A34" i="13"/>
  <c r="M28" i="12"/>
  <c r="B33" i="13"/>
  <c r="C33" i="13" s="1"/>
  <c r="F33" i="13" s="1"/>
  <c r="G33" i="13" s="1"/>
  <c r="J27" i="12"/>
  <c r="L33" i="13"/>
  <c r="H33" i="13"/>
  <c r="K33" i="13"/>
  <c r="J33" i="13"/>
  <c r="I33" i="13"/>
  <c r="M33" i="13"/>
  <c r="H28" i="10"/>
  <c r="I28" i="10" s="1"/>
  <c r="G29" i="10"/>
  <c r="A35" i="11" s="1"/>
  <c r="M28" i="10"/>
  <c r="M35" i="11" l="1"/>
  <c r="K35" i="11"/>
  <c r="H35" i="11"/>
  <c r="L35" i="11"/>
  <c r="J35" i="11"/>
  <c r="I35" i="11"/>
  <c r="J28" i="10"/>
  <c r="B34" i="11"/>
  <c r="C34" i="11" s="1"/>
  <c r="F34" i="11" s="1"/>
  <c r="G34" i="11" s="1"/>
  <c r="B34" i="13"/>
  <c r="C34" i="13" s="1"/>
  <c r="F34" i="13" s="1"/>
  <c r="G34" i="13" s="1"/>
  <c r="J28" i="12"/>
  <c r="L34" i="13"/>
  <c r="H34" i="13"/>
  <c r="K34" i="13"/>
  <c r="J34" i="13"/>
  <c r="M34" i="13"/>
  <c r="I34" i="13"/>
  <c r="H29" i="12"/>
  <c r="I29" i="12" s="1"/>
  <c r="A35" i="13"/>
  <c r="G30" i="12"/>
  <c r="M29" i="12"/>
  <c r="H29" i="10"/>
  <c r="I29" i="10" s="1"/>
  <c r="G30" i="10"/>
  <c r="A36" i="11" s="1"/>
  <c r="M29" i="10"/>
  <c r="K36" i="11" l="1"/>
  <c r="J36" i="11"/>
  <c r="I36" i="11"/>
  <c r="M36" i="11"/>
  <c r="H36" i="11"/>
  <c r="L36" i="11"/>
  <c r="J29" i="10"/>
  <c r="B35" i="11"/>
  <c r="C35" i="11" s="1"/>
  <c r="F35" i="11" s="1"/>
  <c r="G35" i="11" s="1"/>
  <c r="B35" i="13"/>
  <c r="C35" i="13" s="1"/>
  <c r="F35" i="13" s="1"/>
  <c r="G35" i="13" s="1"/>
  <c r="J29" i="12"/>
  <c r="H30" i="12"/>
  <c r="I30" i="12" s="1"/>
  <c r="G31" i="12"/>
  <c r="A36" i="13"/>
  <c r="M30" i="12"/>
  <c r="L35" i="13"/>
  <c r="H35" i="13"/>
  <c r="K35" i="13"/>
  <c r="J35" i="13"/>
  <c r="I35" i="13"/>
  <c r="M35" i="13"/>
  <c r="H30" i="10"/>
  <c r="I30" i="10" s="1"/>
  <c r="G31" i="10"/>
  <c r="A37" i="11" s="1"/>
  <c r="M30" i="10"/>
  <c r="J37" i="11" l="1"/>
  <c r="H37" i="11"/>
  <c r="K37" i="11"/>
  <c r="M37" i="11"/>
  <c r="L37" i="11"/>
  <c r="I37" i="11"/>
  <c r="J30" i="10"/>
  <c r="B36" i="11"/>
  <c r="C36" i="11" s="1"/>
  <c r="F36" i="11" s="1"/>
  <c r="G36" i="11" s="1"/>
  <c r="B36" i="13"/>
  <c r="C36" i="13" s="1"/>
  <c r="F36" i="13" s="1"/>
  <c r="G36" i="13" s="1"/>
  <c r="J30" i="12"/>
  <c r="L36" i="13"/>
  <c r="H36" i="13"/>
  <c r="K36" i="13"/>
  <c r="J36" i="13"/>
  <c r="I36" i="13"/>
  <c r="M36" i="13"/>
  <c r="H31" i="12"/>
  <c r="I31" i="12" s="1"/>
  <c r="A37" i="13"/>
  <c r="G32" i="12"/>
  <c r="M31" i="12"/>
  <c r="H31" i="10"/>
  <c r="I31" i="10" s="1"/>
  <c r="G32" i="10"/>
  <c r="A38" i="11" s="1"/>
  <c r="M31" i="10"/>
  <c r="J38" i="11" l="1"/>
  <c r="K38" i="11"/>
  <c r="J31" i="10"/>
  <c r="B37" i="11"/>
  <c r="C37" i="11" s="1"/>
  <c r="F37" i="11" s="1"/>
  <c r="G37" i="11" s="1"/>
  <c r="H32" i="12"/>
  <c r="I32" i="12" s="1"/>
  <c r="G33" i="12"/>
  <c r="A38" i="13"/>
  <c r="M32" i="12"/>
  <c r="B37" i="13"/>
  <c r="C37" i="13" s="1"/>
  <c r="F37" i="13" s="1"/>
  <c r="G37" i="13" s="1"/>
  <c r="J31" i="12"/>
  <c r="L37" i="13"/>
  <c r="H37" i="13"/>
  <c r="K37" i="13"/>
  <c r="J37" i="13"/>
  <c r="M37" i="13"/>
  <c r="I37" i="13"/>
  <c r="H32" i="10"/>
  <c r="I32" i="10" s="1"/>
  <c r="G33" i="10"/>
  <c r="A39" i="11" s="1"/>
  <c r="M32" i="10"/>
  <c r="J39" i="11" l="1"/>
  <c r="M39" i="11"/>
  <c r="L39" i="11"/>
  <c r="H39" i="11"/>
  <c r="I39" i="11"/>
  <c r="K39" i="11"/>
  <c r="J32" i="10"/>
  <c r="B38" i="11"/>
  <c r="C38" i="11" s="1"/>
  <c r="F38" i="11" s="1"/>
  <c r="G38" i="11" s="1"/>
  <c r="M38" i="11" s="1"/>
  <c r="B38" i="13"/>
  <c r="C38" i="13" s="1"/>
  <c r="F38" i="13" s="1"/>
  <c r="G38" i="13" s="1"/>
  <c r="M38" i="13" s="1"/>
  <c r="J32" i="12"/>
  <c r="K38" i="13"/>
  <c r="J38" i="13"/>
  <c r="H33" i="12"/>
  <c r="I33" i="12" s="1"/>
  <c r="G34" i="12"/>
  <c r="A39" i="13"/>
  <c r="M33" i="12"/>
  <c r="H33" i="10"/>
  <c r="I33" i="10" s="1"/>
  <c r="G34" i="10"/>
  <c r="A40" i="11" s="1"/>
  <c r="M33" i="10"/>
  <c r="I38" i="11" l="1"/>
  <c r="H38" i="11"/>
  <c r="K40" i="11"/>
  <c r="J40" i="11"/>
  <c r="M40" i="11"/>
  <c r="L40" i="11"/>
  <c r="I40" i="11"/>
  <c r="H40" i="11"/>
  <c r="J33" i="10"/>
  <c r="B39" i="11"/>
  <c r="C39" i="11" s="1"/>
  <c r="F39" i="11" s="1"/>
  <c r="G39" i="11" s="1"/>
  <c r="L38" i="11"/>
  <c r="H38" i="13"/>
  <c r="L38" i="13"/>
  <c r="M39" i="13"/>
  <c r="I39" i="13"/>
  <c r="K39" i="13"/>
  <c r="J39" i="13"/>
  <c r="L39" i="13"/>
  <c r="H39" i="13"/>
  <c r="B39" i="13"/>
  <c r="C39" i="13" s="1"/>
  <c r="F39" i="13" s="1"/>
  <c r="G39" i="13" s="1"/>
  <c r="J33" i="12"/>
  <c r="I38" i="13"/>
  <c r="H34" i="12"/>
  <c r="I34" i="12" s="1"/>
  <c r="A40" i="13"/>
  <c r="G35" i="12"/>
  <c r="M34" i="12"/>
  <c r="H34" i="10"/>
  <c r="I34" i="10" s="1"/>
  <c r="G35" i="10"/>
  <c r="A41" i="11" s="1"/>
  <c r="M34" i="10"/>
  <c r="J41" i="11" l="1"/>
  <c r="H41" i="11"/>
  <c r="I41" i="11"/>
  <c r="L41" i="11"/>
  <c r="M41" i="11"/>
  <c r="K41" i="11"/>
  <c r="J34" i="10"/>
  <c r="B40" i="11"/>
  <c r="C40" i="11" s="1"/>
  <c r="F40" i="11" s="1"/>
  <c r="G40" i="11" s="1"/>
  <c r="A41" i="13"/>
  <c r="H35" i="12"/>
  <c r="I35" i="12" s="1"/>
  <c r="G36" i="12"/>
  <c r="M35" i="12"/>
  <c r="M40" i="13"/>
  <c r="I40" i="13"/>
  <c r="J40" i="13"/>
  <c r="H40" i="13"/>
  <c r="L40" i="13"/>
  <c r="K40" i="13"/>
  <c r="B40" i="13"/>
  <c r="C40" i="13" s="1"/>
  <c r="F40" i="13" s="1"/>
  <c r="G40" i="13" s="1"/>
  <c r="J34" i="12"/>
  <c r="H35" i="10"/>
  <c r="I35" i="10" s="1"/>
  <c r="G36" i="10"/>
  <c r="A42" i="11" s="1"/>
  <c r="M35" i="10"/>
  <c r="J35" i="10" l="1"/>
  <c r="B41" i="11"/>
  <c r="C41" i="11" s="1"/>
  <c r="F41" i="11" s="1"/>
  <c r="G41" i="11" s="1"/>
  <c r="J42" i="11"/>
  <c r="H42" i="11"/>
  <c r="K42" i="11"/>
  <c r="I42" i="11"/>
  <c r="L42" i="11"/>
  <c r="M42" i="11"/>
  <c r="M41" i="13"/>
  <c r="I41" i="13"/>
  <c r="H41" i="13"/>
  <c r="L41" i="13"/>
  <c r="K41" i="13"/>
  <c r="J41" i="13"/>
  <c r="A42" i="13"/>
  <c r="H36" i="12"/>
  <c r="I36" i="12" s="1"/>
  <c r="G37" i="12"/>
  <c r="M36" i="12"/>
  <c r="B41" i="13"/>
  <c r="C41" i="13" s="1"/>
  <c r="F41" i="13" s="1"/>
  <c r="G41" i="13" s="1"/>
  <c r="J35" i="12"/>
  <c r="H36" i="10"/>
  <c r="I36" i="10" s="1"/>
  <c r="G37" i="10"/>
  <c r="A43" i="11" s="1"/>
  <c r="M36" i="10"/>
  <c r="J43" i="11" l="1"/>
  <c r="L43" i="11"/>
  <c r="H43" i="11"/>
  <c r="K43" i="11"/>
  <c r="I43" i="11"/>
  <c r="M43" i="11"/>
  <c r="J36" i="10"/>
  <c r="B42" i="11"/>
  <c r="C42" i="11" s="1"/>
  <c r="F42" i="11" s="1"/>
  <c r="G42" i="11" s="1"/>
  <c r="A43" i="13"/>
  <c r="H37" i="12"/>
  <c r="I37" i="12" s="1"/>
  <c r="G38" i="12"/>
  <c r="M37" i="12"/>
  <c r="M42" i="13"/>
  <c r="I42" i="13"/>
  <c r="L42" i="13"/>
  <c r="K42" i="13"/>
  <c r="J42" i="13"/>
  <c r="H42" i="13"/>
  <c r="B42" i="13"/>
  <c r="C42" i="13" s="1"/>
  <c r="F42" i="13" s="1"/>
  <c r="G42" i="13" s="1"/>
  <c r="J36" i="12"/>
  <c r="H37" i="10"/>
  <c r="I37" i="10" s="1"/>
  <c r="G38" i="10"/>
  <c r="A44" i="11" s="1"/>
  <c r="M37" i="10"/>
  <c r="L44" i="11" l="1"/>
  <c r="J44" i="11"/>
  <c r="H44" i="11"/>
  <c r="M44" i="11"/>
  <c r="I44" i="11"/>
  <c r="K44" i="11"/>
  <c r="J37" i="10"/>
  <c r="B43" i="11"/>
  <c r="C43" i="11" s="1"/>
  <c r="F43" i="11" s="1"/>
  <c r="G43" i="11" s="1"/>
  <c r="J43" i="13"/>
  <c r="M43" i="13"/>
  <c r="I43" i="13"/>
  <c r="H43" i="13"/>
  <c r="L43" i="13"/>
  <c r="K43" i="13"/>
  <c r="A44" i="13"/>
  <c r="H38" i="12"/>
  <c r="I38" i="12" s="1"/>
  <c r="G39" i="12"/>
  <c r="M38" i="12"/>
  <c r="J37" i="12"/>
  <c r="B43" i="13"/>
  <c r="C43" i="13" s="1"/>
  <c r="F43" i="13" s="1"/>
  <c r="G43" i="13" s="1"/>
  <c r="H38" i="10"/>
  <c r="I38" i="10" s="1"/>
  <c r="G39" i="10"/>
  <c r="A45" i="11" s="1"/>
  <c r="M38" i="10"/>
  <c r="J45" i="11" l="1"/>
  <c r="K45" i="11"/>
  <c r="J38" i="10"/>
  <c r="B44" i="11"/>
  <c r="C44" i="11" s="1"/>
  <c r="F44" i="11" s="1"/>
  <c r="G44" i="11" s="1"/>
  <c r="A45" i="13"/>
  <c r="H39" i="12"/>
  <c r="I39" i="12" s="1"/>
  <c r="G40" i="12"/>
  <c r="M39" i="12"/>
  <c r="B44" i="13"/>
  <c r="C44" i="13" s="1"/>
  <c r="F44" i="13" s="1"/>
  <c r="G44" i="13" s="1"/>
  <c r="J38" i="12"/>
  <c r="J44" i="13"/>
  <c r="M44" i="13"/>
  <c r="I44" i="13"/>
  <c r="L44" i="13"/>
  <c r="K44" i="13"/>
  <c r="H44" i="13"/>
  <c r="H39" i="10"/>
  <c r="I39" i="10" s="1"/>
  <c r="G40" i="10"/>
  <c r="A46" i="11" s="1"/>
  <c r="M39" i="10"/>
  <c r="J46" i="11" l="1"/>
  <c r="H46" i="11"/>
  <c r="I46" i="11"/>
  <c r="M46" i="11"/>
  <c r="L46" i="11"/>
  <c r="K46" i="11"/>
  <c r="J39" i="10"/>
  <c r="B45" i="11"/>
  <c r="A46" i="13"/>
  <c r="H40" i="12"/>
  <c r="I40" i="12" s="1"/>
  <c r="G41" i="12"/>
  <c r="M40" i="12"/>
  <c r="J45" i="13"/>
  <c r="K45" i="13"/>
  <c r="B45" i="13"/>
  <c r="C45" i="13" s="1"/>
  <c r="F45" i="13" s="1"/>
  <c r="G45" i="13" s="1"/>
  <c r="M45" i="13" s="1"/>
  <c r="J39" i="12"/>
  <c r="H40" i="10"/>
  <c r="I40" i="10" s="1"/>
  <c r="G41" i="10"/>
  <c r="A47" i="11" s="1"/>
  <c r="M40" i="10"/>
  <c r="H45" i="13" l="1"/>
  <c r="J47" i="11"/>
  <c r="K47" i="11"/>
  <c r="H47" i="11"/>
  <c r="I47" i="11"/>
  <c r="L47" i="11"/>
  <c r="M47" i="11"/>
  <c r="C45" i="11"/>
  <c r="H45" i="11"/>
  <c r="J40" i="10"/>
  <c r="B46" i="11"/>
  <c r="C46" i="11" s="1"/>
  <c r="F46" i="11" s="1"/>
  <c r="G46" i="11" s="1"/>
  <c r="L45" i="13"/>
  <c r="J46" i="13"/>
  <c r="M46" i="13"/>
  <c r="I46" i="13"/>
  <c r="L46" i="13"/>
  <c r="K46" i="13"/>
  <c r="H46" i="13"/>
  <c r="I45" i="13"/>
  <c r="A47" i="13"/>
  <c r="H41" i="12"/>
  <c r="I41" i="12" s="1"/>
  <c r="G42" i="12"/>
  <c r="M41" i="12"/>
  <c r="B46" i="13"/>
  <c r="C46" i="13" s="1"/>
  <c r="F46" i="13" s="1"/>
  <c r="G46" i="13" s="1"/>
  <c r="J40" i="12"/>
  <c r="H41" i="10"/>
  <c r="I41" i="10" s="1"/>
  <c r="G42" i="10"/>
  <c r="A48" i="11" s="1"/>
  <c r="M41" i="10"/>
  <c r="F45" i="11" l="1"/>
  <c r="I45" i="11"/>
  <c r="K48" i="11"/>
  <c r="H48" i="11"/>
  <c r="J48" i="11"/>
  <c r="I48" i="11"/>
  <c r="L48" i="11"/>
  <c r="M48" i="11"/>
  <c r="J41" i="10"/>
  <c r="B47" i="11"/>
  <c r="C47" i="11" s="1"/>
  <c r="F47" i="11" s="1"/>
  <c r="G47" i="11" s="1"/>
  <c r="J41" i="12"/>
  <c r="B47" i="13"/>
  <c r="C47" i="13" s="1"/>
  <c r="F47" i="13" s="1"/>
  <c r="G47" i="13" s="1"/>
  <c r="J47" i="13"/>
  <c r="M47" i="13"/>
  <c r="I47" i="13"/>
  <c r="H47" i="13"/>
  <c r="L47" i="13"/>
  <c r="K47" i="13"/>
  <c r="A48" i="13"/>
  <c r="H42" i="12"/>
  <c r="I42" i="12" s="1"/>
  <c r="G43" i="12"/>
  <c r="M42" i="12"/>
  <c r="H42" i="10"/>
  <c r="I42" i="10" s="1"/>
  <c r="G43" i="10"/>
  <c r="A49" i="11" s="1"/>
  <c r="M42" i="10"/>
  <c r="J42" i="10" l="1"/>
  <c r="B48" i="11"/>
  <c r="C48" i="11" s="1"/>
  <c r="F48" i="11" s="1"/>
  <c r="G48" i="11" s="1"/>
  <c r="J49" i="11"/>
  <c r="L49" i="11"/>
  <c r="K49" i="11"/>
  <c r="H49" i="11"/>
  <c r="M49" i="11"/>
  <c r="I49" i="11"/>
  <c r="G45" i="11"/>
  <c r="M45" i="11" s="1"/>
  <c r="L45" i="11"/>
  <c r="J48" i="13"/>
  <c r="M48" i="13"/>
  <c r="I48" i="13"/>
  <c r="L48" i="13"/>
  <c r="K48" i="13"/>
  <c r="H48" i="13"/>
  <c r="A49" i="13"/>
  <c r="H43" i="12"/>
  <c r="I43" i="12" s="1"/>
  <c r="G44" i="12"/>
  <c r="M43" i="12"/>
  <c r="B48" i="13"/>
  <c r="C48" i="13" s="1"/>
  <c r="F48" i="13" s="1"/>
  <c r="G48" i="13" s="1"/>
  <c r="J42" i="12"/>
  <c r="H43" i="10"/>
  <c r="I43" i="10" s="1"/>
  <c r="G44" i="10"/>
  <c r="A50" i="11" s="1"/>
  <c r="M43" i="10"/>
  <c r="J43" i="10" l="1"/>
  <c r="B49" i="11"/>
  <c r="C49" i="11" s="1"/>
  <c r="F49" i="11" s="1"/>
  <c r="G49" i="11" s="1"/>
  <c r="J50" i="11"/>
  <c r="H50" i="11"/>
  <c r="I50" i="11"/>
  <c r="K50" i="11"/>
  <c r="L50" i="11"/>
  <c r="M50" i="11"/>
  <c r="J43" i="12"/>
  <c r="B49" i="13"/>
  <c r="C49" i="13" s="1"/>
  <c r="F49" i="13" s="1"/>
  <c r="G49" i="13" s="1"/>
  <c r="J49" i="13"/>
  <c r="M49" i="13"/>
  <c r="I49" i="13"/>
  <c r="H49" i="13"/>
  <c r="L49" i="13"/>
  <c r="K49" i="13"/>
  <c r="A50" i="13"/>
  <c r="H44" i="12"/>
  <c r="I44" i="12" s="1"/>
  <c r="G45" i="12"/>
  <c r="M44" i="12"/>
  <c r="H44" i="10"/>
  <c r="I44" i="10" s="1"/>
  <c r="M44" i="10"/>
  <c r="G45" i="10"/>
  <c r="A51" i="11" s="1"/>
  <c r="J51" i="11" l="1"/>
  <c r="H51" i="11"/>
  <c r="L51" i="11"/>
  <c r="M51" i="11"/>
  <c r="I51" i="11"/>
  <c r="K51" i="11"/>
  <c r="J44" i="10"/>
  <c r="B50" i="11"/>
  <c r="C50" i="11" s="1"/>
  <c r="F50" i="11" s="1"/>
  <c r="G50" i="11" s="1"/>
  <c r="J50" i="13"/>
  <c r="M50" i="13"/>
  <c r="I50" i="13"/>
  <c r="L50" i="13"/>
  <c r="H50" i="13"/>
  <c r="K50" i="13"/>
  <c r="A51" i="13"/>
  <c r="G46" i="12"/>
  <c r="H45" i="12"/>
  <c r="I45" i="12" s="1"/>
  <c r="M45" i="12"/>
  <c r="B50" i="13"/>
  <c r="C50" i="13" s="1"/>
  <c r="F50" i="13" s="1"/>
  <c r="G50" i="13" s="1"/>
  <c r="J44" i="12"/>
  <c r="H45" i="10"/>
  <c r="I45" i="10" s="1"/>
  <c r="G46" i="10"/>
  <c r="A52" i="11" s="1"/>
  <c r="M45" i="10"/>
  <c r="J52" i="11" l="1"/>
  <c r="K52" i="11"/>
  <c r="J45" i="10"/>
  <c r="B51" i="11"/>
  <c r="C51" i="11" s="1"/>
  <c r="F51" i="11" s="1"/>
  <c r="G51" i="11" s="1"/>
  <c r="J45" i="12"/>
  <c r="B51" i="13"/>
  <c r="C51" i="13" s="1"/>
  <c r="F51" i="13" s="1"/>
  <c r="G51" i="13" s="1"/>
  <c r="A52" i="13"/>
  <c r="G47" i="12"/>
  <c r="M46" i="12"/>
  <c r="H46" i="12"/>
  <c r="I46" i="12" s="1"/>
  <c r="J51" i="13"/>
  <c r="M51" i="13"/>
  <c r="I51" i="13"/>
  <c r="H51" i="13"/>
  <c r="L51" i="13"/>
  <c r="K51" i="13"/>
  <c r="G47" i="10"/>
  <c r="A53" i="11" s="1"/>
  <c r="H46" i="10"/>
  <c r="I46" i="10" s="1"/>
  <c r="M46" i="10"/>
  <c r="J46" i="10" l="1"/>
  <c r="B52" i="11"/>
  <c r="C52" i="11" s="1"/>
  <c r="F52" i="11" s="1"/>
  <c r="G52" i="11" s="1"/>
  <c r="M52" i="11" s="1"/>
  <c r="J53" i="11"/>
  <c r="L53" i="11"/>
  <c r="I53" i="11"/>
  <c r="M53" i="11"/>
  <c r="H53" i="11"/>
  <c r="K53" i="11"/>
  <c r="A53" i="13"/>
  <c r="H47" i="12"/>
  <c r="I47" i="12" s="1"/>
  <c r="G48" i="12"/>
  <c r="M47" i="12"/>
  <c r="J52" i="13"/>
  <c r="K52" i="13"/>
  <c r="B52" i="13"/>
  <c r="C52" i="13" s="1"/>
  <c r="F52" i="13" s="1"/>
  <c r="G52" i="13" s="1"/>
  <c r="M52" i="13" s="1"/>
  <c r="J46" i="12"/>
  <c r="G48" i="10"/>
  <c r="A54" i="11" s="1"/>
  <c r="H47" i="10"/>
  <c r="I47" i="10" s="1"/>
  <c r="M47" i="10"/>
  <c r="L52" i="11" l="1"/>
  <c r="J47" i="10"/>
  <c r="B53" i="11"/>
  <c r="C53" i="11" s="1"/>
  <c r="F53" i="11" s="1"/>
  <c r="G53" i="11" s="1"/>
  <c r="J54" i="11"/>
  <c r="H54" i="11"/>
  <c r="I54" i="11"/>
  <c r="M54" i="11"/>
  <c r="L54" i="11"/>
  <c r="K54" i="11"/>
  <c r="I52" i="11"/>
  <c r="H52" i="11"/>
  <c r="H52" i="13"/>
  <c r="L52" i="13"/>
  <c r="J53" i="13"/>
  <c r="M53" i="13"/>
  <c r="I53" i="13"/>
  <c r="H53" i="13"/>
  <c r="L53" i="13"/>
  <c r="K53" i="13"/>
  <c r="I52" i="13"/>
  <c r="A54" i="13"/>
  <c r="H48" i="12"/>
  <c r="I48" i="12" s="1"/>
  <c r="G49" i="12"/>
  <c r="M48" i="12"/>
  <c r="B53" i="13"/>
  <c r="C53" i="13" s="1"/>
  <c r="F53" i="13" s="1"/>
  <c r="G53" i="13" s="1"/>
  <c r="J47" i="12"/>
  <c r="H48" i="10"/>
  <c r="I48" i="10" s="1"/>
  <c r="M48" i="10"/>
  <c r="G49" i="10"/>
  <c r="A55" i="11" s="1"/>
  <c r="J55" i="11" l="1"/>
  <c r="K55" i="11"/>
  <c r="L55" i="11"/>
  <c r="I55" i="11"/>
  <c r="H55" i="11"/>
  <c r="M55" i="11"/>
  <c r="J48" i="10"/>
  <c r="B54" i="11"/>
  <c r="C54" i="11" s="1"/>
  <c r="F54" i="11" s="1"/>
  <c r="G54" i="11" s="1"/>
  <c r="B54" i="13"/>
  <c r="C54" i="13" s="1"/>
  <c r="F54" i="13" s="1"/>
  <c r="G54" i="13" s="1"/>
  <c r="J48" i="12"/>
  <c r="J54" i="13"/>
  <c r="M54" i="13"/>
  <c r="I54" i="13"/>
  <c r="L54" i="13"/>
  <c r="K54" i="13"/>
  <c r="H54" i="13"/>
  <c r="A55" i="13"/>
  <c r="G50" i="12"/>
  <c r="H49" i="12"/>
  <c r="I49" i="12" s="1"/>
  <c r="M49" i="12"/>
  <c r="H49" i="10"/>
  <c r="I49" i="10" s="1"/>
  <c r="G50" i="10"/>
  <c r="A56" i="11" s="1"/>
  <c r="M49" i="10"/>
  <c r="J56" i="11" l="1"/>
  <c r="K56" i="11"/>
  <c r="I56" i="11"/>
  <c r="M56" i="11"/>
  <c r="H56" i="11"/>
  <c r="L56" i="11"/>
  <c r="J49" i="10"/>
  <c r="B55" i="11"/>
  <c r="C55" i="11" s="1"/>
  <c r="F55" i="11" s="1"/>
  <c r="G55" i="11" s="1"/>
  <c r="J55" i="13"/>
  <c r="M55" i="13"/>
  <c r="I55" i="13"/>
  <c r="H55" i="13"/>
  <c r="L55" i="13"/>
  <c r="K55" i="13"/>
  <c r="J49" i="12"/>
  <c r="B55" i="13"/>
  <c r="C55" i="13" s="1"/>
  <c r="F55" i="13" s="1"/>
  <c r="G55" i="13" s="1"/>
  <c r="A56" i="13"/>
  <c r="G51" i="12"/>
  <c r="M50" i="12"/>
  <c r="H50" i="12"/>
  <c r="I50" i="12" s="1"/>
  <c r="G51" i="10"/>
  <c r="A57" i="11" s="1"/>
  <c r="H50" i="10"/>
  <c r="I50" i="10" s="1"/>
  <c r="M50" i="10"/>
  <c r="J50" i="10" l="1"/>
  <c r="B56" i="11"/>
  <c r="C56" i="11" s="1"/>
  <c r="F56" i="11" s="1"/>
  <c r="G56" i="11" s="1"/>
  <c r="J57" i="11"/>
  <c r="H57" i="11"/>
  <c r="L57" i="11"/>
  <c r="K57" i="11"/>
  <c r="M57" i="11"/>
  <c r="I57" i="11"/>
  <c r="B56" i="13"/>
  <c r="C56" i="13" s="1"/>
  <c r="F56" i="13" s="1"/>
  <c r="G56" i="13" s="1"/>
  <c r="J50" i="12"/>
  <c r="J56" i="13"/>
  <c r="M56" i="13"/>
  <c r="I56" i="13"/>
  <c r="L56" i="13"/>
  <c r="H56" i="13"/>
  <c r="K56" i="13"/>
  <c r="A57" i="13"/>
  <c r="H51" i="12"/>
  <c r="I51" i="12" s="1"/>
  <c r="G52" i="12"/>
  <c r="M51" i="12"/>
  <c r="G52" i="10"/>
  <c r="A58" i="11" s="1"/>
  <c r="H51" i="10"/>
  <c r="I51" i="10" s="1"/>
  <c r="M51" i="10"/>
  <c r="J51" i="10" l="1"/>
  <c r="B57" i="11"/>
  <c r="C57" i="11" s="1"/>
  <c r="F57" i="11" s="1"/>
  <c r="G57" i="11" s="1"/>
  <c r="J58" i="11"/>
  <c r="H58" i="11"/>
  <c r="I58" i="11"/>
  <c r="K58" i="11"/>
  <c r="L58" i="11"/>
  <c r="M58" i="11"/>
  <c r="J57" i="13"/>
  <c r="M57" i="13"/>
  <c r="I57" i="13"/>
  <c r="H57" i="13"/>
  <c r="L57" i="13"/>
  <c r="K57" i="13"/>
  <c r="A58" i="13"/>
  <c r="H52" i="12"/>
  <c r="I52" i="12" s="1"/>
  <c r="G53" i="12"/>
  <c r="M52" i="12"/>
  <c r="J51" i="12"/>
  <c r="B57" i="13"/>
  <c r="C57" i="13" s="1"/>
  <c r="F57" i="13" s="1"/>
  <c r="G57" i="13" s="1"/>
  <c r="H52" i="10"/>
  <c r="I52" i="10" s="1"/>
  <c r="M52" i="10"/>
  <c r="G53" i="10"/>
  <c r="A59" i="11" s="1"/>
  <c r="J59" i="11" l="1"/>
  <c r="K59" i="11"/>
  <c r="J52" i="10"/>
  <c r="B58" i="11"/>
  <c r="C58" i="11" s="1"/>
  <c r="F58" i="11" s="1"/>
  <c r="G58" i="11" s="1"/>
  <c r="B58" i="13"/>
  <c r="C58" i="13" s="1"/>
  <c r="F58" i="13" s="1"/>
  <c r="G58" i="13" s="1"/>
  <c r="J52" i="12"/>
  <c r="J58" i="13"/>
  <c r="M58" i="13"/>
  <c r="I58" i="13"/>
  <c r="L58" i="13"/>
  <c r="K58" i="13"/>
  <c r="H58" i="13"/>
  <c r="A59" i="13"/>
  <c r="G54" i="12"/>
  <c r="H53" i="12"/>
  <c r="I53" i="12" s="1"/>
  <c r="M53" i="12"/>
  <c r="H53" i="10"/>
  <c r="I53" i="10" s="1"/>
  <c r="G54" i="10"/>
  <c r="A60" i="11" s="1"/>
  <c r="M53" i="10"/>
  <c r="K60" i="11" l="1"/>
  <c r="J60" i="11"/>
  <c r="M60" i="11"/>
  <c r="L60" i="11"/>
  <c r="I60" i="11"/>
  <c r="H60" i="11"/>
  <c r="J53" i="10"/>
  <c r="B59" i="11"/>
  <c r="C59" i="11" s="1"/>
  <c r="F59" i="11" s="1"/>
  <c r="G59" i="11" s="1"/>
  <c r="M59" i="11" s="1"/>
  <c r="J59" i="13"/>
  <c r="K59" i="13"/>
  <c r="J53" i="12"/>
  <c r="B59" i="13"/>
  <c r="C59" i="13" s="1"/>
  <c r="F59" i="13" s="1"/>
  <c r="G59" i="13" s="1"/>
  <c r="M59" i="13" s="1"/>
  <c r="A60" i="13"/>
  <c r="G55" i="12"/>
  <c r="M54" i="12"/>
  <c r="H54" i="12"/>
  <c r="I54" i="12" s="1"/>
  <c r="G55" i="10"/>
  <c r="A61" i="11" s="1"/>
  <c r="H54" i="10"/>
  <c r="I54" i="10" s="1"/>
  <c r="M54" i="10"/>
  <c r="J54" i="10" l="1"/>
  <c r="B60" i="11"/>
  <c r="C60" i="11" s="1"/>
  <c r="F60" i="11" s="1"/>
  <c r="G60" i="11" s="1"/>
  <c r="H59" i="11"/>
  <c r="I59" i="11"/>
  <c r="J61" i="11"/>
  <c r="L61" i="11"/>
  <c r="H61" i="11"/>
  <c r="K61" i="11"/>
  <c r="M61" i="11"/>
  <c r="I61" i="11"/>
  <c r="L59" i="11"/>
  <c r="L59" i="13"/>
  <c r="H59" i="13"/>
  <c r="I59" i="13"/>
  <c r="J60" i="13"/>
  <c r="M60" i="13"/>
  <c r="I60" i="13"/>
  <c r="L60" i="13"/>
  <c r="K60" i="13"/>
  <c r="H60" i="13"/>
  <c r="B60" i="13"/>
  <c r="C60" i="13" s="1"/>
  <c r="F60" i="13" s="1"/>
  <c r="G60" i="13" s="1"/>
  <c r="J54" i="12"/>
  <c r="A61" i="13"/>
  <c r="H55" i="12"/>
  <c r="I55" i="12" s="1"/>
  <c r="G56" i="12"/>
  <c r="M55" i="12"/>
  <c r="G56" i="10"/>
  <c r="A62" i="11" s="1"/>
  <c r="H55" i="10"/>
  <c r="I55" i="10" s="1"/>
  <c r="M55" i="10"/>
  <c r="J55" i="10" l="1"/>
  <c r="B61" i="11"/>
  <c r="C61" i="11" s="1"/>
  <c r="F61" i="11" s="1"/>
  <c r="G61" i="11" s="1"/>
  <c r="J62" i="11"/>
  <c r="H62" i="11"/>
  <c r="K62" i="11"/>
  <c r="I62" i="11"/>
  <c r="M62" i="11"/>
  <c r="L62" i="11"/>
  <c r="B61" i="13"/>
  <c r="C61" i="13" s="1"/>
  <c r="F61" i="13" s="1"/>
  <c r="G61" i="13" s="1"/>
  <c r="J55" i="12"/>
  <c r="J61" i="13"/>
  <c r="M61" i="13"/>
  <c r="I61" i="13"/>
  <c r="H61" i="13"/>
  <c r="L61" i="13"/>
  <c r="K61" i="13"/>
  <c r="A62" i="13"/>
  <c r="H56" i="12"/>
  <c r="I56" i="12" s="1"/>
  <c r="G57" i="12"/>
  <c r="M56" i="12"/>
  <c r="H56" i="10"/>
  <c r="I56" i="10" s="1"/>
  <c r="M56" i="10"/>
  <c r="G57" i="10"/>
  <c r="A63" i="11" s="1"/>
  <c r="J63" i="11" l="1"/>
  <c r="L63" i="11"/>
  <c r="M63" i="11"/>
  <c r="H63" i="11"/>
  <c r="I63" i="11"/>
  <c r="K63" i="11"/>
  <c r="J56" i="10"/>
  <c r="B62" i="11"/>
  <c r="C62" i="11" s="1"/>
  <c r="F62" i="11" s="1"/>
  <c r="G62" i="11" s="1"/>
  <c r="A63" i="13"/>
  <c r="G58" i="12"/>
  <c r="H57" i="12"/>
  <c r="I57" i="12" s="1"/>
  <c r="M57" i="12"/>
  <c r="B62" i="13"/>
  <c r="C62" i="13" s="1"/>
  <c r="F62" i="13" s="1"/>
  <c r="G62" i="13" s="1"/>
  <c r="J56" i="12"/>
  <c r="J62" i="13"/>
  <c r="M62" i="13"/>
  <c r="I62" i="13"/>
  <c r="L62" i="13"/>
  <c r="H62" i="13"/>
  <c r="K62" i="13"/>
  <c r="H57" i="10"/>
  <c r="I57" i="10" s="1"/>
  <c r="G58" i="10"/>
  <c r="A64" i="11" s="1"/>
  <c r="M57" i="10"/>
  <c r="J64" i="11" l="1"/>
  <c r="K64" i="11"/>
  <c r="L64" i="11"/>
  <c r="H64" i="11"/>
  <c r="M64" i="11"/>
  <c r="I64" i="11"/>
  <c r="J57" i="10"/>
  <c r="B63" i="11"/>
  <c r="C63" i="11" s="1"/>
  <c r="F63" i="11" s="1"/>
  <c r="G63" i="11" s="1"/>
  <c r="A64" i="13"/>
  <c r="G59" i="12"/>
  <c r="M58" i="12"/>
  <c r="H58" i="12"/>
  <c r="I58" i="12" s="1"/>
  <c r="J63" i="13"/>
  <c r="M63" i="13"/>
  <c r="I63" i="13"/>
  <c r="H63" i="13"/>
  <c r="L63" i="13"/>
  <c r="K63" i="13"/>
  <c r="J57" i="12"/>
  <c r="B63" i="13"/>
  <c r="C63" i="13" s="1"/>
  <c r="F63" i="13" s="1"/>
  <c r="G63" i="13" s="1"/>
  <c r="G59" i="10"/>
  <c r="A65" i="11" s="1"/>
  <c r="H58" i="10"/>
  <c r="I58" i="10" s="1"/>
  <c r="M58" i="10"/>
  <c r="J58" i="10" l="1"/>
  <c r="B64" i="11"/>
  <c r="C64" i="11" s="1"/>
  <c r="F64" i="11" s="1"/>
  <c r="G64" i="11" s="1"/>
  <c r="H65" i="11"/>
  <c r="I65" i="11"/>
  <c r="M65" i="11"/>
  <c r="J65" i="11"/>
  <c r="L65" i="11"/>
  <c r="K65" i="11"/>
  <c r="B64" i="13"/>
  <c r="C64" i="13" s="1"/>
  <c r="F64" i="13" s="1"/>
  <c r="G64" i="13" s="1"/>
  <c r="J58" i="12"/>
  <c r="A65" i="13"/>
  <c r="H59" i="12"/>
  <c r="I59" i="12" s="1"/>
  <c r="G60" i="12"/>
  <c r="M59" i="12"/>
  <c r="J64" i="13"/>
  <c r="M64" i="13"/>
  <c r="I64" i="13"/>
  <c r="L64" i="13"/>
  <c r="K64" i="13"/>
  <c r="H64" i="13"/>
  <c r="G60" i="10"/>
  <c r="A66" i="11" s="1"/>
  <c r="M59" i="10"/>
  <c r="H59" i="10"/>
  <c r="I59" i="10" s="1"/>
  <c r="J59" i="10" l="1"/>
  <c r="B65" i="11"/>
  <c r="C65" i="11" s="1"/>
  <c r="F65" i="11" s="1"/>
  <c r="G65" i="11" s="1"/>
  <c r="J66" i="11"/>
  <c r="K66" i="11"/>
  <c r="B65" i="13"/>
  <c r="C65" i="13" s="1"/>
  <c r="F65" i="13" s="1"/>
  <c r="G65" i="13" s="1"/>
  <c r="J59" i="12"/>
  <c r="J65" i="13"/>
  <c r="M65" i="13"/>
  <c r="I65" i="13"/>
  <c r="H65" i="13"/>
  <c r="L65" i="13"/>
  <c r="K65" i="13"/>
  <c r="A66" i="13"/>
  <c r="H60" i="12"/>
  <c r="I60" i="12" s="1"/>
  <c r="G61" i="12"/>
  <c r="M60" i="12"/>
  <c r="H60" i="10"/>
  <c r="I60" i="10" s="1"/>
  <c r="M60" i="10"/>
  <c r="G61" i="10"/>
  <c r="A67" i="11" s="1"/>
  <c r="L67" i="11" l="1"/>
  <c r="J67" i="11"/>
  <c r="H67" i="11"/>
  <c r="K67" i="11"/>
  <c r="I67" i="11"/>
  <c r="M67" i="11"/>
  <c r="J60" i="10"/>
  <c r="B66" i="11"/>
  <c r="A67" i="13"/>
  <c r="G62" i="12"/>
  <c r="H61" i="12"/>
  <c r="I61" i="12" s="1"/>
  <c r="M61" i="12"/>
  <c r="B66" i="13"/>
  <c r="C66" i="13" s="1"/>
  <c r="F66" i="13" s="1"/>
  <c r="G66" i="13" s="1"/>
  <c r="M66" i="13" s="1"/>
  <c r="J60" i="12"/>
  <c r="J66" i="13"/>
  <c r="K66" i="13"/>
  <c r="H61" i="10"/>
  <c r="I61" i="10" s="1"/>
  <c r="G62" i="10"/>
  <c r="A68" i="11" s="1"/>
  <c r="M61" i="10"/>
  <c r="L66" i="13" l="1"/>
  <c r="J68" i="11"/>
  <c r="L68" i="11"/>
  <c r="K68" i="11"/>
  <c r="H68" i="11"/>
  <c r="M68" i="11"/>
  <c r="I68" i="11"/>
  <c r="C66" i="11"/>
  <c r="H66" i="11"/>
  <c r="J61" i="10"/>
  <c r="B67" i="11"/>
  <c r="C67" i="11" s="1"/>
  <c r="F67" i="11" s="1"/>
  <c r="G67" i="11" s="1"/>
  <c r="I66" i="13"/>
  <c r="H66" i="13"/>
  <c r="J61" i="12"/>
  <c r="B67" i="13"/>
  <c r="C67" i="13" s="1"/>
  <c r="F67" i="13" s="1"/>
  <c r="G67" i="13" s="1"/>
  <c r="A68" i="13"/>
  <c r="G63" i="12"/>
  <c r="H62" i="12"/>
  <c r="I62" i="12" s="1"/>
  <c r="M62" i="12"/>
  <c r="J67" i="13"/>
  <c r="M67" i="13"/>
  <c r="I67" i="13"/>
  <c r="H67" i="13"/>
  <c r="L67" i="13"/>
  <c r="K67" i="13"/>
  <c r="G63" i="10"/>
  <c r="A69" i="11" s="1"/>
  <c r="H62" i="10"/>
  <c r="I62" i="10" s="1"/>
  <c r="M62" i="10"/>
  <c r="F66" i="11" l="1"/>
  <c r="I66" i="11"/>
  <c r="J62" i="10"/>
  <c r="B68" i="11"/>
  <c r="C68" i="11" s="1"/>
  <c r="F68" i="11" s="1"/>
  <c r="G68" i="11" s="1"/>
  <c r="J69" i="11"/>
  <c r="H69" i="11"/>
  <c r="K69" i="11"/>
  <c r="L69" i="11"/>
  <c r="M69" i="11"/>
  <c r="I69" i="11"/>
  <c r="A69" i="13"/>
  <c r="H63" i="12"/>
  <c r="I63" i="12" s="1"/>
  <c r="G64" i="12"/>
  <c r="M63" i="12"/>
  <c r="J68" i="13"/>
  <c r="M68" i="13"/>
  <c r="I68" i="13"/>
  <c r="L68" i="13"/>
  <c r="H68" i="13"/>
  <c r="K68" i="13"/>
  <c r="B68" i="13"/>
  <c r="C68" i="13" s="1"/>
  <c r="F68" i="13" s="1"/>
  <c r="G68" i="13" s="1"/>
  <c r="J62" i="12"/>
  <c r="G64" i="10"/>
  <c r="A70" i="11" s="1"/>
  <c r="M63" i="10"/>
  <c r="H63" i="10"/>
  <c r="I63" i="10" s="1"/>
  <c r="J70" i="11" l="1"/>
  <c r="M70" i="11"/>
  <c r="L70" i="11"/>
  <c r="I70" i="11"/>
  <c r="K70" i="11"/>
  <c r="H70" i="11"/>
  <c r="J63" i="10"/>
  <c r="B69" i="11"/>
  <c r="C69" i="11" s="1"/>
  <c r="F69" i="11" s="1"/>
  <c r="G69" i="11" s="1"/>
  <c r="G66" i="11"/>
  <c r="M66" i="11" s="1"/>
  <c r="L66" i="11"/>
  <c r="A70" i="13"/>
  <c r="H64" i="12"/>
  <c r="I64" i="12" s="1"/>
  <c r="G65" i="12"/>
  <c r="M64" i="12"/>
  <c r="B69" i="13"/>
  <c r="C69" i="13" s="1"/>
  <c r="F69" i="13" s="1"/>
  <c r="G69" i="13" s="1"/>
  <c r="J63" i="12"/>
  <c r="J69" i="13"/>
  <c r="M69" i="13"/>
  <c r="I69" i="13"/>
  <c r="H69" i="13"/>
  <c r="L69" i="13"/>
  <c r="K69" i="13"/>
  <c r="H64" i="10"/>
  <c r="I64" i="10" s="1"/>
  <c r="M64" i="10"/>
  <c r="G65" i="10"/>
  <c r="A71" i="11" s="1"/>
  <c r="J64" i="10" l="1"/>
  <c r="B70" i="11"/>
  <c r="C70" i="11" s="1"/>
  <c r="F70" i="11" s="1"/>
  <c r="G70" i="11" s="1"/>
  <c r="J71" i="11"/>
  <c r="L71" i="11"/>
  <c r="M71" i="11"/>
  <c r="I71" i="11"/>
  <c r="H71" i="11"/>
  <c r="K71" i="11"/>
  <c r="A71" i="13"/>
  <c r="G66" i="12"/>
  <c r="H65" i="12"/>
  <c r="I65" i="12" s="1"/>
  <c r="M65" i="12"/>
  <c r="B70" i="13"/>
  <c r="C70" i="13" s="1"/>
  <c r="F70" i="13" s="1"/>
  <c r="G70" i="13" s="1"/>
  <c r="J64" i="12"/>
  <c r="J70" i="13"/>
  <c r="M70" i="13"/>
  <c r="I70" i="13"/>
  <c r="L70" i="13"/>
  <c r="K70" i="13"/>
  <c r="H70" i="13"/>
  <c r="H65" i="10"/>
  <c r="I65" i="10" s="1"/>
  <c r="G66" i="10"/>
  <c r="A72" i="11" s="1"/>
  <c r="M65" i="10"/>
  <c r="J72" i="11" l="1"/>
  <c r="K72" i="11"/>
  <c r="H72" i="11"/>
  <c r="I72" i="11"/>
  <c r="M72" i="11"/>
  <c r="L72" i="11"/>
  <c r="J65" i="10"/>
  <c r="B71" i="11"/>
  <c r="C71" i="11" s="1"/>
  <c r="F71" i="11" s="1"/>
  <c r="G71" i="11" s="1"/>
  <c r="J65" i="12"/>
  <c r="B71" i="13"/>
  <c r="C71" i="13" s="1"/>
  <c r="F71" i="13" s="1"/>
  <c r="G71" i="13" s="1"/>
  <c r="A72" i="13"/>
  <c r="G67" i="12"/>
  <c r="M66" i="12"/>
  <c r="H66" i="12"/>
  <c r="I66" i="12" s="1"/>
  <c r="J71" i="13"/>
  <c r="M71" i="13"/>
  <c r="I71" i="13"/>
  <c r="H71" i="13"/>
  <c r="L71" i="13"/>
  <c r="K71" i="13"/>
  <c r="G67" i="10"/>
  <c r="A73" i="11" s="1"/>
  <c r="H66" i="10"/>
  <c r="I66" i="10" s="1"/>
  <c r="M66" i="10"/>
  <c r="J66" i="10" l="1"/>
  <c r="B72" i="11"/>
  <c r="C72" i="11" s="1"/>
  <c r="F72" i="11" s="1"/>
  <c r="G72" i="11" s="1"/>
  <c r="J73" i="11"/>
  <c r="K73" i="11"/>
  <c r="J72" i="13"/>
  <c r="M72" i="13"/>
  <c r="I72" i="13"/>
  <c r="L72" i="13"/>
  <c r="H72" i="13"/>
  <c r="K72" i="13"/>
  <c r="B72" i="13"/>
  <c r="C72" i="13" s="1"/>
  <c r="F72" i="13" s="1"/>
  <c r="G72" i="13" s="1"/>
  <c r="J66" i="12"/>
  <c r="A73" i="13"/>
  <c r="H67" i="12"/>
  <c r="I67" i="12" s="1"/>
  <c r="G68" i="12"/>
  <c r="M67" i="12"/>
  <c r="G68" i="10"/>
  <c r="A74" i="11" s="1"/>
  <c r="H67" i="10"/>
  <c r="I67" i="10" s="1"/>
  <c r="M67" i="10"/>
  <c r="J67" i="10" l="1"/>
  <c r="B73" i="11"/>
  <c r="J74" i="11"/>
  <c r="L74" i="11"/>
  <c r="H74" i="11"/>
  <c r="K74" i="11"/>
  <c r="M74" i="11"/>
  <c r="I74" i="11"/>
  <c r="B73" i="13"/>
  <c r="C73" i="13" s="1"/>
  <c r="F73" i="13" s="1"/>
  <c r="G73" i="13" s="1"/>
  <c r="M73" i="13" s="1"/>
  <c r="J67" i="12"/>
  <c r="A74" i="13"/>
  <c r="H68" i="12"/>
  <c r="I68" i="12" s="1"/>
  <c r="G69" i="12"/>
  <c r="M68" i="12"/>
  <c r="J73" i="13"/>
  <c r="H73" i="13"/>
  <c r="K73" i="13"/>
  <c r="H68" i="10"/>
  <c r="I68" i="10" s="1"/>
  <c r="M68" i="10"/>
  <c r="G69" i="10"/>
  <c r="A75" i="11" s="1"/>
  <c r="J75" i="11" l="1"/>
  <c r="H75" i="11"/>
  <c r="K75" i="11"/>
  <c r="L75" i="11"/>
  <c r="M75" i="11"/>
  <c r="I75" i="11"/>
  <c r="J68" i="10"/>
  <c r="B74" i="11"/>
  <c r="C74" i="11" s="1"/>
  <c r="F74" i="11" s="1"/>
  <c r="G74" i="11" s="1"/>
  <c r="C73" i="11"/>
  <c r="H73" i="11"/>
  <c r="I73" i="13"/>
  <c r="L73" i="13"/>
  <c r="B74" i="13"/>
  <c r="C74" i="13" s="1"/>
  <c r="F74" i="13" s="1"/>
  <c r="G74" i="13" s="1"/>
  <c r="J68" i="12"/>
  <c r="J74" i="13"/>
  <c r="M74" i="13"/>
  <c r="I74" i="13"/>
  <c r="L74" i="13"/>
  <c r="K74" i="13"/>
  <c r="H74" i="13"/>
  <c r="A75" i="13"/>
  <c r="G70" i="12"/>
  <c r="H69" i="12"/>
  <c r="I69" i="12" s="1"/>
  <c r="M69" i="12"/>
  <c r="H69" i="10"/>
  <c r="I69" i="10" s="1"/>
  <c r="G70" i="10"/>
  <c r="A76" i="11" s="1"/>
  <c r="M69" i="10"/>
  <c r="J69" i="10" l="1"/>
  <c r="B75" i="11"/>
  <c r="C75" i="11" s="1"/>
  <c r="F75" i="11" s="1"/>
  <c r="G75" i="11" s="1"/>
  <c r="F73" i="11"/>
  <c r="I73" i="11"/>
  <c r="J76" i="11"/>
  <c r="K76" i="11"/>
  <c r="M76" i="11"/>
  <c r="L76" i="11"/>
  <c r="I76" i="11"/>
  <c r="H76" i="11"/>
  <c r="A76" i="13"/>
  <c r="G71" i="12"/>
  <c r="H70" i="12"/>
  <c r="I70" i="12" s="1"/>
  <c r="M70" i="12"/>
  <c r="J69" i="12"/>
  <c r="B75" i="13"/>
  <c r="C75" i="13" s="1"/>
  <c r="F75" i="13" s="1"/>
  <c r="G75" i="13" s="1"/>
  <c r="J75" i="13"/>
  <c r="M75" i="13"/>
  <c r="I75" i="13"/>
  <c r="H75" i="13"/>
  <c r="L75" i="13"/>
  <c r="K75" i="13"/>
  <c r="G71" i="10"/>
  <c r="A77" i="11" s="1"/>
  <c r="H70" i="10"/>
  <c r="I70" i="10" s="1"/>
  <c r="M70" i="10"/>
  <c r="G73" i="11" l="1"/>
  <c r="M73" i="11" s="1"/>
  <c r="L73" i="11"/>
  <c r="H77" i="11"/>
  <c r="J77" i="11"/>
  <c r="M77" i="11"/>
  <c r="L77" i="11"/>
  <c r="I77" i="11"/>
  <c r="K77" i="11"/>
  <c r="J70" i="10"/>
  <c r="B76" i="11"/>
  <c r="C76" i="11" s="1"/>
  <c r="F76" i="11" s="1"/>
  <c r="G76" i="11" s="1"/>
  <c r="J76" i="13"/>
  <c r="M76" i="13"/>
  <c r="I76" i="13"/>
  <c r="L76" i="13"/>
  <c r="H76" i="13"/>
  <c r="K76" i="13"/>
  <c r="B76" i="13"/>
  <c r="C76" i="13" s="1"/>
  <c r="F76" i="13" s="1"/>
  <c r="G76" i="13" s="1"/>
  <c r="J70" i="12"/>
  <c r="A77" i="13"/>
  <c r="H71" i="12"/>
  <c r="I71" i="12" s="1"/>
  <c r="G72" i="12"/>
  <c r="M71" i="12"/>
  <c r="G72" i="10"/>
  <c r="A78" i="11" s="1"/>
  <c r="H71" i="10"/>
  <c r="I71" i="10" s="1"/>
  <c r="M71" i="10"/>
  <c r="J71" i="10" l="1"/>
  <c r="B77" i="11"/>
  <c r="C77" i="11" s="1"/>
  <c r="F77" i="11" s="1"/>
  <c r="G77" i="11" s="1"/>
  <c r="J78" i="11"/>
  <c r="L78" i="11"/>
  <c r="K78" i="11"/>
  <c r="H78" i="11"/>
  <c r="M78" i="11"/>
  <c r="I78" i="11"/>
  <c r="J77" i="13"/>
  <c r="M77" i="13"/>
  <c r="I77" i="13"/>
  <c r="H77" i="13"/>
  <c r="L77" i="13"/>
  <c r="K77" i="13"/>
  <c r="A78" i="13"/>
  <c r="H72" i="12"/>
  <c r="I72" i="12" s="1"/>
  <c r="G73" i="12"/>
  <c r="M72" i="12"/>
  <c r="B77" i="13"/>
  <c r="C77" i="13" s="1"/>
  <c r="F77" i="13" s="1"/>
  <c r="G77" i="13" s="1"/>
  <c r="J71" i="12"/>
  <c r="H72" i="10"/>
  <c r="I72" i="10" s="1"/>
  <c r="M72" i="10"/>
  <c r="G73" i="10"/>
  <c r="A79" i="11" s="1"/>
  <c r="J79" i="11" l="1"/>
  <c r="L79" i="11"/>
  <c r="H79" i="11"/>
  <c r="I79" i="11"/>
  <c r="M79" i="11"/>
  <c r="K79" i="11"/>
  <c r="J72" i="10"/>
  <c r="B78" i="11"/>
  <c r="C78" i="11" s="1"/>
  <c r="F78" i="11" s="1"/>
  <c r="G78" i="11" s="1"/>
  <c r="B78" i="13"/>
  <c r="C78" i="13" s="1"/>
  <c r="F78" i="13" s="1"/>
  <c r="G78" i="13" s="1"/>
  <c r="J72" i="12"/>
  <c r="J78" i="13"/>
  <c r="M78" i="13"/>
  <c r="I78" i="13"/>
  <c r="L78" i="13"/>
  <c r="K78" i="13"/>
  <c r="H78" i="13"/>
  <c r="A79" i="13"/>
  <c r="G74" i="12"/>
  <c r="H73" i="12"/>
  <c r="I73" i="12" s="1"/>
  <c r="M73" i="12"/>
  <c r="H73" i="10"/>
  <c r="I73" i="10" s="1"/>
  <c r="G74" i="10"/>
  <c r="A80" i="11" s="1"/>
  <c r="M73" i="10"/>
  <c r="J80" i="11" l="1"/>
  <c r="K80" i="11"/>
  <c r="J73" i="10"/>
  <c r="B79" i="11"/>
  <c r="C79" i="11" s="1"/>
  <c r="F79" i="11" s="1"/>
  <c r="G79" i="11" s="1"/>
  <c r="J79" i="13"/>
  <c r="M79" i="13"/>
  <c r="I79" i="13"/>
  <c r="H79" i="13"/>
  <c r="L79" i="13"/>
  <c r="K79" i="13"/>
  <c r="J73" i="12"/>
  <c r="B79" i="13"/>
  <c r="C79" i="13" s="1"/>
  <c r="F79" i="13" s="1"/>
  <c r="G79" i="13" s="1"/>
  <c r="A80" i="13"/>
  <c r="G75" i="12"/>
  <c r="M74" i="12"/>
  <c r="H74" i="12"/>
  <c r="I74" i="12" s="1"/>
  <c r="G75" i="10"/>
  <c r="A81" i="11" s="1"/>
  <c r="H74" i="10"/>
  <c r="I74" i="10" s="1"/>
  <c r="M74" i="10"/>
  <c r="J74" i="10" l="1"/>
  <c r="B80" i="11"/>
  <c r="J81" i="11"/>
  <c r="K81" i="11"/>
  <c r="I81" i="11"/>
  <c r="L81" i="11"/>
  <c r="M81" i="11"/>
  <c r="H81" i="11"/>
  <c r="J80" i="13"/>
  <c r="K80" i="13"/>
  <c r="B80" i="13"/>
  <c r="C80" i="13" s="1"/>
  <c r="F80" i="13" s="1"/>
  <c r="G80" i="13" s="1"/>
  <c r="M80" i="13" s="1"/>
  <c r="J74" i="12"/>
  <c r="A81" i="13"/>
  <c r="H75" i="12"/>
  <c r="I75" i="12" s="1"/>
  <c r="G76" i="12"/>
  <c r="M75" i="12"/>
  <c r="G76" i="10"/>
  <c r="A82" i="11" s="1"/>
  <c r="M75" i="10"/>
  <c r="H75" i="10"/>
  <c r="I75" i="10" s="1"/>
  <c r="H80" i="13" l="1"/>
  <c r="J82" i="11"/>
  <c r="L82" i="11"/>
  <c r="H82" i="11"/>
  <c r="K82" i="11"/>
  <c r="M82" i="11"/>
  <c r="I82" i="11"/>
  <c r="C80" i="11"/>
  <c r="H80" i="11"/>
  <c r="J75" i="10"/>
  <c r="B81" i="11"/>
  <c r="C81" i="11" s="1"/>
  <c r="F81" i="11" s="1"/>
  <c r="G81" i="11" s="1"/>
  <c r="L80" i="13"/>
  <c r="J81" i="13"/>
  <c r="M81" i="13"/>
  <c r="I81" i="13"/>
  <c r="H81" i="13"/>
  <c r="L81" i="13"/>
  <c r="K81" i="13"/>
  <c r="A82" i="13"/>
  <c r="H76" i="12"/>
  <c r="I76" i="12" s="1"/>
  <c r="G77" i="12"/>
  <c r="M76" i="12"/>
  <c r="I80" i="13"/>
  <c r="J75" i="12"/>
  <c r="B81" i="13"/>
  <c r="C81" i="13" s="1"/>
  <c r="F81" i="13" s="1"/>
  <c r="G81" i="13" s="1"/>
  <c r="H76" i="10"/>
  <c r="I76" i="10" s="1"/>
  <c r="M76" i="10"/>
  <c r="G77" i="10"/>
  <c r="A83" i="11" s="1"/>
  <c r="H83" i="11" l="1"/>
  <c r="L83" i="11"/>
  <c r="K83" i="11"/>
  <c r="J83" i="11"/>
  <c r="M83" i="11"/>
  <c r="I83" i="11"/>
  <c r="F80" i="11"/>
  <c r="I80" i="11"/>
  <c r="J76" i="10"/>
  <c r="B82" i="11"/>
  <c r="C82" i="11" s="1"/>
  <c r="F82" i="11" s="1"/>
  <c r="G82" i="11" s="1"/>
  <c r="J82" i="13"/>
  <c r="M82" i="13"/>
  <c r="I82" i="13"/>
  <c r="L82" i="13"/>
  <c r="H82" i="13"/>
  <c r="K82" i="13"/>
  <c r="B82" i="13"/>
  <c r="C82" i="13" s="1"/>
  <c r="F82" i="13" s="1"/>
  <c r="G82" i="13" s="1"/>
  <c r="J76" i="12"/>
  <c r="A83" i="13"/>
  <c r="G78" i="12"/>
  <c r="H77" i="12"/>
  <c r="I77" i="12" s="1"/>
  <c r="M77" i="12"/>
  <c r="H77" i="10"/>
  <c r="I77" i="10" s="1"/>
  <c r="G78" i="10"/>
  <c r="A84" i="11" s="1"/>
  <c r="M77" i="10"/>
  <c r="K84" i="11" l="1"/>
  <c r="J84" i="11"/>
  <c r="M84" i="11"/>
  <c r="L84" i="11"/>
  <c r="I84" i="11"/>
  <c r="H84" i="11"/>
  <c r="J77" i="10"/>
  <c r="B83" i="11"/>
  <c r="C83" i="11" s="1"/>
  <c r="F83" i="11" s="1"/>
  <c r="G83" i="11" s="1"/>
  <c r="G80" i="11"/>
  <c r="M80" i="11" s="1"/>
  <c r="L80" i="11"/>
  <c r="J77" i="12"/>
  <c r="B83" i="13"/>
  <c r="C83" i="13" s="1"/>
  <c r="F83" i="13" s="1"/>
  <c r="G83" i="13" s="1"/>
  <c r="J83" i="13"/>
  <c r="M83" i="13"/>
  <c r="I83" i="13"/>
  <c r="H83" i="13"/>
  <c r="L83" i="13"/>
  <c r="K83" i="13"/>
  <c r="A84" i="13"/>
  <c r="G79" i="12"/>
  <c r="H78" i="12"/>
  <c r="I78" i="12" s="1"/>
  <c r="M78" i="12"/>
  <c r="G79" i="10"/>
  <c r="A85" i="11" s="1"/>
  <c r="H78" i="10"/>
  <c r="I78" i="10" s="1"/>
  <c r="M78" i="10"/>
  <c r="J78" i="10" l="1"/>
  <c r="B84" i="11"/>
  <c r="C84" i="11" s="1"/>
  <c r="F84" i="11" s="1"/>
  <c r="G84" i="11" s="1"/>
  <c r="J85" i="11"/>
  <c r="L85" i="11"/>
  <c r="M85" i="11"/>
  <c r="H85" i="11"/>
  <c r="I85" i="11"/>
  <c r="K85" i="11"/>
  <c r="B84" i="13"/>
  <c r="C84" i="13" s="1"/>
  <c r="F84" i="13" s="1"/>
  <c r="G84" i="13" s="1"/>
  <c r="J78" i="12"/>
  <c r="J84" i="13"/>
  <c r="M84" i="13"/>
  <c r="I84" i="13"/>
  <c r="L84" i="13"/>
  <c r="K84" i="13"/>
  <c r="H84" i="13"/>
  <c r="A85" i="13"/>
  <c r="H79" i="12"/>
  <c r="I79" i="12" s="1"/>
  <c r="G80" i="12"/>
  <c r="M79" i="12"/>
  <c r="G80" i="10"/>
  <c r="A86" i="11" s="1"/>
  <c r="M79" i="10"/>
  <c r="H79" i="10"/>
  <c r="I79" i="10" s="1"/>
  <c r="J79" i="10" l="1"/>
  <c r="B85" i="11"/>
  <c r="C85" i="11" s="1"/>
  <c r="F85" i="11" s="1"/>
  <c r="G85" i="11" s="1"/>
  <c r="J86" i="11"/>
  <c r="L86" i="11"/>
  <c r="K86" i="11"/>
  <c r="H86" i="11"/>
  <c r="M86" i="11"/>
  <c r="I86" i="11"/>
  <c r="J85" i="13"/>
  <c r="M85" i="13"/>
  <c r="I85" i="13"/>
  <c r="H85" i="13"/>
  <c r="L85" i="13"/>
  <c r="K85" i="13"/>
  <c r="A86" i="13"/>
  <c r="H80" i="12"/>
  <c r="I80" i="12" s="1"/>
  <c r="G81" i="12"/>
  <c r="M80" i="12"/>
  <c r="B85" i="13"/>
  <c r="C85" i="13" s="1"/>
  <c r="F85" i="13" s="1"/>
  <c r="G85" i="13" s="1"/>
  <c r="J79" i="12"/>
  <c r="H80" i="10"/>
  <c r="I80" i="10" s="1"/>
  <c r="M80" i="10"/>
  <c r="G81" i="10"/>
  <c r="A87" i="11" s="1"/>
  <c r="J87" i="11" l="1"/>
  <c r="K87" i="11"/>
  <c r="J80" i="10"/>
  <c r="B86" i="11"/>
  <c r="C86" i="11" s="1"/>
  <c r="F86" i="11" s="1"/>
  <c r="G86" i="11" s="1"/>
  <c r="B86" i="13"/>
  <c r="C86" i="13" s="1"/>
  <c r="F86" i="13" s="1"/>
  <c r="G86" i="13" s="1"/>
  <c r="J80" i="12"/>
  <c r="A87" i="13"/>
  <c r="G82" i="12"/>
  <c r="H81" i="12"/>
  <c r="I81" i="12" s="1"/>
  <c r="M81" i="12"/>
  <c r="J86" i="13"/>
  <c r="M86" i="13"/>
  <c r="I86" i="13"/>
  <c r="L86" i="13"/>
  <c r="H86" i="13"/>
  <c r="K86" i="13"/>
  <c r="H81" i="10"/>
  <c r="I81" i="10" s="1"/>
  <c r="G82" i="10"/>
  <c r="A88" i="11" s="1"/>
  <c r="M81" i="10"/>
  <c r="J88" i="11" l="1"/>
  <c r="K88" i="11"/>
  <c r="L88" i="11"/>
  <c r="H88" i="11"/>
  <c r="M88" i="11"/>
  <c r="I88" i="11"/>
  <c r="J81" i="10"/>
  <c r="B87" i="11"/>
  <c r="A88" i="13"/>
  <c r="G83" i="12"/>
  <c r="M82" i="12"/>
  <c r="H82" i="12"/>
  <c r="I82" i="12" s="1"/>
  <c r="J87" i="13"/>
  <c r="K87" i="13"/>
  <c r="J81" i="12"/>
  <c r="B87" i="13"/>
  <c r="C87" i="13" s="1"/>
  <c r="F87" i="13" s="1"/>
  <c r="G87" i="13" s="1"/>
  <c r="M87" i="13" s="1"/>
  <c r="G83" i="10"/>
  <c r="A89" i="11" s="1"/>
  <c r="H82" i="10"/>
  <c r="I82" i="10" s="1"/>
  <c r="M82" i="10"/>
  <c r="J89" i="11" l="1"/>
  <c r="M89" i="11"/>
  <c r="L89" i="11"/>
  <c r="H89" i="11"/>
  <c r="I89" i="11"/>
  <c r="K89" i="11"/>
  <c r="J82" i="10"/>
  <c r="B88" i="11"/>
  <c r="C88" i="11" s="1"/>
  <c r="F88" i="11" s="1"/>
  <c r="G88" i="11" s="1"/>
  <c r="C87" i="11"/>
  <c r="H87" i="11"/>
  <c r="H87" i="13"/>
  <c r="L87" i="13"/>
  <c r="B88" i="13"/>
  <c r="C88" i="13" s="1"/>
  <c r="F88" i="13" s="1"/>
  <c r="G88" i="13" s="1"/>
  <c r="J82" i="12"/>
  <c r="I87" i="13"/>
  <c r="J88" i="13"/>
  <c r="M88" i="13"/>
  <c r="I88" i="13"/>
  <c r="L88" i="13"/>
  <c r="K88" i="13"/>
  <c r="H88" i="13"/>
  <c r="A89" i="13"/>
  <c r="H83" i="12"/>
  <c r="I83" i="12" s="1"/>
  <c r="G84" i="12"/>
  <c r="M83" i="12"/>
  <c r="G84" i="10"/>
  <c r="A90" i="11" s="1"/>
  <c r="H83" i="10"/>
  <c r="I83" i="10" s="1"/>
  <c r="M83" i="10"/>
  <c r="J83" i="10" l="1"/>
  <c r="B89" i="11"/>
  <c r="C89" i="11" s="1"/>
  <c r="F89" i="11" s="1"/>
  <c r="G89" i="11" s="1"/>
  <c r="F87" i="11"/>
  <c r="I87" i="11"/>
  <c r="J90" i="11"/>
  <c r="L90" i="11"/>
  <c r="H90" i="11"/>
  <c r="K90" i="11"/>
  <c r="M90" i="11"/>
  <c r="I90" i="11"/>
  <c r="A90" i="13"/>
  <c r="H84" i="12"/>
  <c r="I84" i="12" s="1"/>
  <c r="G85" i="12"/>
  <c r="M84" i="12"/>
  <c r="J83" i="12"/>
  <c r="B89" i="13"/>
  <c r="C89" i="13" s="1"/>
  <c r="F89" i="13" s="1"/>
  <c r="G89" i="13" s="1"/>
  <c r="J89" i="13"/>
  <c r="M89" i="13"/>
  <c r="I89" i="13"/>
  <c r="H89" i="13"/>
  <c r="L89" i="13"/>
  <c r="K89" i="13"/>
  <c r="H84" i="10"/>
  <c r="I84" i="10" s="1"/>
  <c r="M84" i="10"/>
  <c r="G85" i="10"/>
  <c r="A91" i="11" s="1"/>
  <c r="J84" i="10" l="1"/>
  <c r="B90" i="11"/>
  <c r="C90" i="11" s="1"/>
  <c r="F90" i="11" s="1"/>
  <c r="G90" i="11" s="1"/>
  <c r="G87" i="11"/>
  <c r="M87" i="11" s="1"/>
  <c r="L87" i="11"/>
  <c r="H91" i="11"/>
  <c r="L91" i="11"/>
  <c r="I91" i="11"/>
  <c r="J91" i="11"/>
  <c r="M91" i="11"/>
  <c r="K91" i="11"/>
  <c r="J90" i="13"/>
  <c r="M90" i="13"/>
  <c r="I90" i="13"/>
  <c r="L90" i="13"/>
  <c r="H90" i="13"/>
  <c r="K90" i="13"/>
  <c r="A91" i="13"/>
  <c r="G86" i="12"/>
  <c r="H85" i="12"/>
  <c r="I85" i="12" s="1"/>
  <c r="M85" i="12"/>
  <c r="B90" i="13"/>
  <c r="C90" i="13" s="1"/>
  <c r="F90" i="13" s="1"/>
  <c r="G90" i="13" s="1"/>
  <c r="J84" i="12"/>
  <c r="H85" i="10"/>
  <c r="I85" i="10" s="1"/>
  <c r="G86" i="10"/>
  <c r="A92" i="11" s="1"/>
  <c r="M85" i="10"/>
  <c r="J85" i="10" l="1"/>
  <c r="B91" i="11"/>
  <c r="C91" i="11" s="1"/>
  <c r="F91" i="11" s="1"/>
  <c r="G91" i="11" s="1"/>
  <c r="J92" i="11"/>
  <c r="H92" i="11"/>
  <c r="I92" i="11"/>
  <c r="K92" i="11"/>
  <c r="M92" i="11"/>
  <c r="L92" i="11"/>
  <c r="A92" i="13"/>
  <c r="G87" i="12"/>
  <c r="M86" i="12"/>
  <c r="H86" i="12"/>
  <c r="I86" i="12" s="1"/>
  <c r="J85" i="12"/>
  <c r="B91" i="13"/>
  <c r="C91" i="13" s="1"/>
  <c r="F91" i="13" s="1"/>
  <c r="G91" i="13" s="1"/>
  <c r="J91" i="13"/>
  <c r="M91" i="13"/>
  <c r="I91" i="13"/>
  <c r="H91" i="13"/>
  <c r="L91" i="13"/>
  <c r="K91" i="13"/>
  <c r="G87" i="10"/>
  <c r="A93" i="11" s="1"/>
  <c r="H86" i="10"/>
  <c r="I86" i="10" s="1"/>
  <c r="M86" i="10"/>
  <c r="J93" i="11" l="1"/>
  <c r="L93" i="11"/>
  <c r="H93" i="11"/>
  <c r="K93" i="11"/>
  <c r="I93" i="11"/>
  <c r="M93" i="11"/>
  <c r="J86" i="10"/>
  <c r="B92" i="11"/>
  <c r="C92" i="11" s="1"/>
  <c r="F92" i="11" s="1"/>
  <c r="G92" i="11" s="1"/>
  <c r="B92" i="13"/>
  <c r="C92" i="13" s="1"/>
  <c r="F92" i="13" s="1"/>
  <c r="G92" i="13" s="1"/>
  <c r="J86" i="12"/>
  <c r="J92" i="13"/>
  <c r="M92" i="13"/>
  <c r="I92" i="13"/>
  <c r="L92" i="13"/>
  <c r="H92" i="13"/>
  <c r="K92" i="13"/>
  <c r="A93" i="13"/>
  <c r="H87" i="12"/>
  <c r="I87" i="12" s="1"/>
  <c r="G88" i="12"/>
  <c r="M87" i="12"/>
  <c r="G88" i="10"/>
  <c r="A94" i="11" s="1"/>
  <c r="H87" i="10"/>
  <c r="I87" i="10" s="1"/>
  <c r="M87" i="10"/>
  <c r="J87" i="10" l="1"/>
  <c r="B93" i="11"/>
  <c r="C93" i="11" s="1"/>
  <c r="F93" i="11" s="1"/>
  <c r="G93" i="11" s="1"/>
  <c r="J94" i="11"/>
  <c r="K94" i="11"/>
  <c r="J93" i="13"/>
  <c r="M93" i="13"/>
  <c r="I93" i="13"/>
  <c r="H93" i="13"/>
  <c r="L93" i="13"/>
  <c r="K93" i="13"/>
  <c r="A94" i="13"/>
  <c r="H88" i="12"/>
  <c r="I88" i="12" s="1"/>
  <c r="G89" i="12"/>
  <c r="M88" i="12"/>
  <c r="B93" i="13"/>
  <c r="C93" i="13" s="1"/>
  <c r="F93" i="13" s="1"/>
  <c r="G93" i="13" s="1"/>
  <c r="J87" i="12"/>
  <c r="H88" i="10"/>
  <c r="I88" i="10" s="1"/>
  <c r="M88" i="10"/>
  <c r="G89" i="10"/>
  <c r="A95" i="11" s="1"/>
  <c r="J95" i="11" l="1"/>
  <c r="L95" i="11"/>
  <c r="K95" i="11"/>
  <c r="H95" i="11"/>
  <c r="M95" i="11"/>
  <c r="I95" i="11"/>
  <c r="J88" i="10"/>
  <c r="B94" i="11"/>
  <c r="A95" i="13"/>
  <c r="G90" i="12"/>
  <c r="H89" i="12"/>
  <c r="I89" i="12" s="1"/>
  <c r="M89" i="12"/>
  <c r="B94" i="13"/>
  <c r="C94" i="13" s="1"/>
  <c r="F94" i="13" s="1"/>
  <c r="G94" i="13" s="1"/>
  <c r="M94" i="13" s="1"/>
  <c r="J88" i="12"/>
  <c r="J94" i="13"/>
  <c r="K94" i="13"/>
  <c r="H89" i="10"/>
  <c r="I89" i="10" s="1"/>
  <c r="G90" i="10"/>
  <c r="A96" i="11" s="1"/>
  <c r="M89" i="10"/>
  <c r="J89" i="10" l="1"/>
  <c r="B95" i="11"/>
  <c r="C95" i="11" s="1"/>
  <c r="F95" i="11" s="1"/>
  <c r="G95" i="11" s="1"/>
  <c r="C94" i="11"/>
  <c r="H94" i="11"/>
  <c r="L96" i="11"/>
  <c r="I96" i="11"/>
  <c r="M96" i="11"/>
  <c r="H96" i="11"/>
  <c r="K96" i="11"/>
  <c r="J96" i="11"/>
  <c r="I94" i="13"/>
  <c r="J95" i="13"/>
  <c r="M95" i="13"/>
  <c r="I95" i="13"/>
  <c r="H95" i="13"/>
  <c r="L95" i="13"/>
  <c r="K95" i="13"/>
  <c r="H94" i="13"/>
  <c r="J89" i="12"/>
  <c r="B95" i="13"/>
  <c r="C95" i="13" s="1"/>
  <c r="F95" i="13" s="1"/>
  <c r="G95" i="13" s="1"/>
  <c r="L94" i="13"/>
  <c r="A96" i="13"/>
  <c r="G91" i="12"/>
  <c r="M90" i="12"/>
  <c r="H90" i="12"/>
  <c r="I90" i="12" s="1"/>
  <c r="G91" i="10"/>
  <c r="A97" i="11" s="1"/>
  <c r="H90" i="10"/>
  <c r="I90" i="10" s="1"/>
  <c r="M90" i="10"/>
  <c r="J97" i="11" l="1"/>
  <c r="K97" i="11"/>
  <c r="L97" i="11"/>
  <c r="M97" i="11"/>
  <c r="H97" i="11"/>
  <c r="I97" i="11"/>
  <c r="J90" i="10"/>
  <c r="B96" i="11"/>
  <c r="C96" i="11" s="1"/>
  <c r="F96" i="11" s="1"/>
  <c r="G96" i="11" s="1"/>
  <c r="F94" i="11"/>
  <c r="I94" i="11"/>
  <c r="A97" i="13"/>
  <c r="H91" i="12"/>
  <c r="I91" i="12" s="1"/>
  <c r="G92" i="12"/>
  <c r="M91" i="12"/>
  <c r="J96" i="13"/>
  <c r="M96" i="13"/>
  <c r="I96" i="13"/>
  <c r="L96" i="13"/>
  <c r="H96" i="13"/>
  <c r="K96" i="13"/>
  <c r="B96" i="13"/>
  <c r="C96" i="13" s="1"/>
  <c r="F96" i="13" s="1"/>
  <c r="G96" i="13" s="1"/>
  <c r="J90" i="12"/>
  <c r="G92" i="10"/>
  <c r="A98" i="11" s="1"/>
  <c r="M91" i="10"/>
  <c r="H91" i="10"/>
  <c r="I91" i="10" s="1"/>
  <c r="J91" i="10" l="1"/>
  <c r="B97" i="11"/>
  <c r="C97" i="11" s="1"/>
  <c r="F97" i="11" s="1"/>
  <c r="G97" i="11" s="1"/>
  <c r="K98" i="11"/>
  <c r="J98" i="11"/>
  <c r="L98" i="11"/>
  <c r="I98" i="11"/>
  <c r="H98" i="11"/>
  <c r="M98" i="11"/>
  <c r="G94" i="11"/>
  <c r="M94" i="11" s="1"/>
  <c r="L94" i="11"/>
  <c r="J97" i="13"/>
  <c r="M97" i="13"/>
  <c r="I97" i="13"/>
  <c r="H97" i="13"/>
  <c r="L97" i="13"/>
  <c r="K97" i="13"/>
  <c r="A98" i="13"/>
  <c r="H92" i="12"/>
  <c r="I92" i="12" s="1"/>
  <c r="G93" i="12"/>
  <c r="M92" i="12"/>
  <c r="B97" i="13"/>
  <c r="C97" i="13" s="1"/>
  <c r="F97" i="13" s="1"/>
  <c r="G97" i="13" s="1"/>
  <c r="J91" i="12"/>
  <c r="H92" i="10"/>
  <c r="I92" i="10" s="1"/>
  <c r="M92" i="10"/>
  <c r="G93" i="10"/>
  <c r="A99" i="11" s="1"/>
  <c r="J92" i="10" l="1"/>
  <c r="B98" i="11"/>
  <c r="C98" i="11" s="1"/>
  <c r="F98" i="11" s="1"/>
  <c r="G98" i="11" s="1"/>
  <c r="K99" i="11"/>
  <c r="L99" i="11"/>
  <c r="M99" i="11"/>
  <c r="J99" i="11"/>
  <c r="I99" i="11"/>
  <c r="H99" i="11"/>
  <c r="B98" i="13"/>
  <c r="C98" i="13" s="1"/>
  <c r="F98" i="13" s="1"/>
  <c r="G98" i="13" s="1"/>
  <c r="J92" i="12"/>
  <c r="A99" i="13"/>
  <c r="G94" i="12"/>
  <c r="H93" i="12"/>
  <c r="I93" i="12" s="1"/>
  <c r="M93" i="12"/>
  <c r="J98" i="13"/>
  <c r="L98" i="13"/>
  <c r="K98" i="13"/>
  <c r="M98" i="13"/>
  <c r="I98" i="13"/>
  <c r="H98" i="13"/>
  <c r="H93" i="10"/>
  <c r="I93" i="10" s="1"/>
  <c r="G94" i="10"/>
  <c r="A100" i="11" s="1"/>
  <c r="M93" i="10"/>
  <c r="H100" i="11" l="1"/>
  <c r="L100" i="11"/>
  <c r="K100" i="11"/>
  <c r="J100" i="11"/>
  <c r="I100" i="11"/>
  <c r="M100" i="11"/>
  <c r="J93" i="10"/>
  <c r="B99" i="11"/>
  <c r="C99" i="11" s="1"/>
  <c r="F99" i="11" s="1"/>
  <c r="G99" i="11" s="1"/>
  <c r="A100" i="13"/>
  <c r="G95" i="12"/>
  <c r="M94" i="12"/>
  <c r="H94" i="12"/>
  <c r="I94" i="12" s="1"/>
  <c r="J99" i="13"/>
  <c r="K99" i="13"/>
  <c r="I99" i="13"/>
  <c r="M99" i="13"/>
  <c r="L99" i="13"/>
  <c r="H99" i="13"/>
  <c r="B99" i="13"/>
  <c r="C99" i="13" s="1"/>
  <c r="F99" i="13" s="1"/>
  <c r="G99" i="13" s="1"/>
  <c r="J93" i="12"/>
  <c r="G95" i="10"/>
  <c r="A101" i="11" s="1"/>
  <c r="H94" i="10"/>
  <c r="I94" i="10" s="1"/>
  <c r="M94" i="10"/>
  <c r="J94" i="10" l="1"/>
  <c r="B100" i="11"/>
  <c r="C100" i="11" s="1"/>
  <c r="F100" i="11" s="1"/>
  <c r="G100" i="11" s="1"/>
  <c r="J101" i="11"/>
  <c r="K101" i="11"/>
  <c r="J100" i="13"/>
  <c r="I100" i="13"/>
  <c r="M100" i="13"/>
  <c r="H100" i="13"/>
  <c r="L100" i="13"/>
  <c r="K100" i="13"/>
  <c r="B100" i="13"/>
  <c r="C100" i="13" s="1"/>
  <c r="F100" i="13" s="1"/>
  <c r="G100" i="13" s="1"/>
  <c r="J94" i="12"/>
  <c r="A101" i="13"/>
  <c r="H95" i="12"/>
  <c r="I95" i="12" s="1"/>
  <c r="G96" i="12"/>
  <c r="M95" i="12"/>
  <c r="G96" i="10"/>
  <c r="A102" i="11" s="1"/>
  <c r="M95" i="10"/>
  <c r="H95" i="10"/>
  <c r="I95" i="10" s="1"/>
  <c r="J95" i="10" l="1"/>
  <c r="B101" i="11"/>
  <c r="H102" i="11"/>
  <c r="J102" i="11"/>
  <c r="I102" i="11"/>
  <c r="K102" i="11"/>
  <c r="M102" i="11"/>
  <c r="L102" i="11"/>
  <c r="J101" i="13"/>
  <c r="K101" i="13"/>
  <c r="A102" i="13"/>
  <c r="H96" i="12"/>
  <c r="I96" i="12" s="1"/>
  <c r="G97" i="12"/>
  <c r="M96" i="12"/>
  <c r="B101" i="13"/>
  <c r="C101" i="13" s="1"/>
  <c r="F101" i="13" s="1"/>
  <c r="G101" i="13" s="1"/>
  <c r="M101" i="13" s="1"/>
  <c r="J95" i="12"/>
  <c r="H96" i="10"/>
  <c r="I96" i="10" s="1"/>
  <c r="M96" i="10"/>
  <c r="G97" i="10"/>
  <c r="A103" i="11" s="1"/>
  <c r="J103" i="11" l="1"/>
  <c r="H103" i="11"/>
  <c r="K103" i="11"/>
  <c r="L103" i="11"/>
  <c r="M103" i="11"/>
  <c r="I103" i="11"/>
  <c r="C101" i="11"/>
  <c r="H101" i="11"/>
  <c r="J96" i="10"/>
  <c r="B102" i="11"/>
  <c r="C102" i="11" s="1"/>
  <c r="F102" i="11" s="1"/>
  <c r="G102" i="11" s="1"/>
  <c r="L101" i="13"/>
  <c r="I101" i="13"/>
  <c r="A103" i="13"/>
  <c r="G98" i="12"/>
  <c r="H97" i="12"/>
  <c r="I97" i="12" s="1"/>
  <c r="M97" i="12"/>
  <c r="J102" i="13"/>
  <c r="L102" i="13"/>
  <c r="K102" i="13"/>
  <c r="I102" i="13"/>
  <c r="H102" i="13"/>
  <c r="M102" i="13"/>
  <c r="H101" i="13"/>
  <c r="B102" i="13"/>
  <c r="C102" i="13" s="1"/>
  <c r="F102" i="13" s="1"/>
  <c r="G102" i="13" s="1"/>
  <c r="J96" i="12"/>
  <c r="H97" i="10"/>
  <c r="I97" i="10" s="1"/>
  <c r="G98" i="10"/>
  <c r="A104" i="11" s="1"/>
  <c r="M97" i="10"/>
  <c r="J97" i="10" l="1"/>
  <c r="B103" i="11"/>
  <c r="C103" i="11" s="1"/>
  <c r="F103" i="11" s="1"/>
  <c r="G103" i="11" s="1"/>
  <c r="L104" i="11"/>
  <c r="J104" i="11"/>
  <c r="I104" i="11"/>
  <c r="K104" i="11"/>
  <c r="H104" i="11"/>
  <c r="M104" i="11"/>
  <c r="F101" i="11"/>
  <c r="I101" i="11"/>
  <c r="J103" i="13"/>
  <c r="K103" i="13"/>
  <c r="I103" i="13"/>
  <c r="H103" i="13"/>
  <c r="M103" i="13"/>
  <c r="L103" i="13"/>
  <c r="J97" i="12"/>
  <c r="B103" i="13"/>
  <c r="C103" i="13" s="1"/>
  <c r="F103" i="13" s="1"/>
  <c r="G103" i="13" s="1"/>
  <c r="A104" i="13"/>
  <c r="G99" i="12"/>
  <c r="M98" i="12"/>
  <c r="H98" i="12"/>
  <c r="I98" i="12" s="1"/>
  <c r="G99" i="10"/>
  <c r="A105" i="11" s="1"/>
  <c r="H98" i="10"/>
  <c r="I98" i="10" s="1"/>
  <c r="M98" i="10"/>
  <c r="J98" i="10" l="1"/>
  <c r="B104" i="11"/>
  <c r="C104" i="11" s="1"/>
  <c r="F104" i="11" s="1"/>
  <c r="G104" i="11" s="1"/>
  <c r="L105" i="11"/>
  <c r="K105" i="11"/>
  <c r="H105" i="11"/>
  <c r="M105" i="11"/>
  <c r="J105" i="11"/>
  <c r="I105" i="11"/>
  <c r="G101" i="11"/>
  <c r="M101" i="11" s="1"/>
  <c r="L101" i="11"/>
  <c r="B104" i="13"/>
  <c r="C104" i="13" s="1"/>
  <c r="F104" i="13" s="1"/>
  <c r="G104" i="13" s="1"/>
  <c r="J98" i="12"/>
  <c r="K104" i="13"/>
  <c r="J104" i="13"/>
  <c r="M104" i="13"/>
  <c r="L104" i="13"/>
  <c r="I104" i="13"/>
  <c r="H104" i="13"/>
  <c r="A105" i="13"/>
  <c r="H99" i="12"/>
  <c r="I99" i="12" s="1"/>
  <c r="M99" i="12"/>
  <c r="G100" i="12"/>
  <c r="G100" i="10"/>
  <c r="A106" i="11" s="1"/>
  <c r="H99" i="10"/>
  <c r="I99" i="10" s="1"/>
  <c r="M99" i="10"/>
  <c r="J99" i="10" l="1"/>
  <c r="B105" i="11"/>
  <c r="C105" i="11" s="1"/>
  <c r="F105" i="11" s="1"/>
  <c r="G105" i="11" s="1"/>
  <c r="H106" i="11"/>
  <c r="L106" i="11"/>
  <c r="J106" i="11"/>
  <c r="I106" i="11"/>
  <c r="K106" i="11"/>
  <c r="M106" i="11"/>
  <c r="K105" i="13"/>
  <c r="J105" i="13"/>
  <c r="I105" i="13"/>
  <c r="H105" i="13"/>
  <c r="M105" i="13"/>
  <c r="L105" i="13"/>
  <c r="A106" i="13"/>
  <c r="H100" i="12"/>
  <c r="I100" i="12" s="1"/>
  <c r="G101" i="12"/>
  <c r="M100" i="12"/>
  <c r="B105" i="13"/>
  <c r="C105" i="13" s="1"/>
  <c r="F105" i="13" s="1"/>
  <c r="G105" i="13" s="1"/>
  <c r="J99" i="12"/>
  <c r="H100" i="10"/>
  <c r="I100" i="10" s="1"/>
  <c r="G101" i="10"/>
  <c r="A107" i="11" s="1"/>
  <c r="M100" i="10"/>
  <c r="J107" i="11" l="1"/>
  <c r="L107" i="11"/>
  <c r="K107" i="11"/>
  <c r="H107" i="11"/>
  <c r="M107" i="11"/>
  <c r="I107" i="11"/>
  <c r="J100" i="10"/>
  <c r="B106" i="11"/>
  <c r="C106" i="11" s="1"/>
  <c r="F106" i="11" s="1"/>
  <c r="G106" i="11" s="1"/>
  <c r="B106" i="13"/>
  <c r="C106" i="13" s="1"/>
  <c r="F106" i="13" s="1"/>
  <c r="G106" i="13" s="1"/>
  <c r="J100" i="12"/>
  <c r="K106" i="13"/>
  <c r="J106" i="13"/>
  <c r="M106" i="13"/>
  <c r="L106" i="13"/>
  <c r="I106" i="13"/>
  <c r="H106" i="13"/>
  <c r="A107" i="13"/>
  <c r="G102" i="12"/>
  <c r="H101" i="12"/>
  <c r="I101" i="12" s="1"/>
  <c r="M101" i="12"/>
  <c r="H101" i="10"/>
  <c r="I101" i="10" s="1"/>
  <c r="G102" i="10"/>
  <c r="A108" i="11" s="1"/>
  <c r="M101" i="10"/>
  <c r="J101" i="10" l="1"/>
  <c r="B107" i="11"/>
  <c r="C107" i="11" s="1"/>
  <c r="F107" i="11" s="1"/>
  <c r="G107" i="11" s="1"/>
  <c r="J108" i="11"/>
  <c r="K108" i="11"/>
  <c r="K107" i="13"/>
  <c r="J107" i="13"/>
  <c r="I107" i="13"/>
  <c r="H107" i="13"/>
  <c r="M107" i="13"/>
  <c r="L107" i="13"/>
  <c r="B107" i="13"/>
  <c r="C107" i="13" s="1"/>
  <c r="F107" i="13" s="1"/>
  <c r="G107" i="13" s="1"/>
  <c r="J101" i="12"/>
  <c r="A108" i="13"/>
  <c r="G103" i="12"/>
  <c r="M102" i="12"/>
  <c r="H102" i="12"/>
  <c r="I102" i="12" s="1"/>
  <c r="G103" i="10"/>
  <c r="A109" i="11" s="1"/>
  <c r="H102" i="10"/>
  <c r="I102" i="10" s="1"/>
  <c r="M102" i="10"/>
  <c r="J102" i="10" l="1"/>
  <c r="B108" i="11"/>
  <c r="J109" i="11"/>
  <c r="K109" i="11"/>
  <c r="L109" i="11"/>
  <c r="H109" i="11"/>
  <c r="I109" i="11"/>
  <c r="M109" i="11"/>
  <c r="B108" i="13"/>
  <c r="C108" i="13" s="1"/>
  <c r="F108" i="13" s="1"/>
  <c r="G108" i="13" s="1"/>
  <c r="M108" i="13" s="1"/>
  <c r="J102" i="12"/>
  <c r="K108" i="13"/>
  <c r="J108" i="13"/>
  <c r="A109" i="13"/>
  <c r="H103" i="12"/>
  <c r="I103" i="12" s="1"/>
  <c r="G104" i="12"/>
  <c r="M103" i="12"/>
  <c r="G104" i="10"/>
  <c r="A110" i="11" s="1"/>
  <c r="M103" i="10"/>
  <c r="H103" i="10"/>
  <c r="I103" i="10" s="1"/>
  <c r="J103" i="10" l="1"/>
  <c r="B109" i="11"/>
  <c r="C109" i="11" s="1"/>
  <c r="F109" i="11" s="1"/>
  <c r="G109" i="11" s="1"/>
  <c r="C108" i="11"/>
  <c r="H108" i="11"/>
  <c r="J110" i="11"/>
  <c r="H110" i="11"/>
  <c r="M110" i="11"/>
  <c r="L110" i="11"/>
  <c r="K110" i="11"/>
  <c r="I110" i="11"/>
  <c r="H108" i="13"/>
  <c r="K109" i="13"/>
  <c r="J109" i="13"/>
  <c r="I109" i="13"/>
  <c r="H109" i="13"/>
  <c r="M109" i="13"/>
  <c r="L109" i="13"/>
  <c r="A110" i="13"/>
  <c r="H104" i="12"/>
  <c r="I104" i="12" s="1"/>
  <c r="G105" i="12"/>
  <c r="M104" i="12"/>
  <c r="I108" i="13"/>
  <c r="B109" i="13"/>
  <c r="C109" i="13" s="1"/>
  <c r="F109" i="13" s="1"/>
  <c r="G109" i="13" s="1"/>
  <c r="J103" i="12"/>
  <c r="L108" i="13"/>
  <c r="H104" i="10"/>
  <c r="I104" i="10" s="1"/>
  <c r="M104" i="10"/>
  <c r="G105" i="10"/>
  <c r="A111" i="11" s="1"/>
  <c r="F108" i="11" l="1"/>
  <c r="I108" i="11"/>
  <c r="L111" i="11"/>
  <c r="K111" i="11"/>
  <c r="I111" i="11"/>
  <c r="J111" i="11"/>
  <c r="M111" i="11"/>
  <c r="H111" i="11"/>
  <c r="J104" i="10"/>
  <c r="B110" i="11"/>
  <c r="C110" i="11" s="1"/>
  <c r="F110" i="11" s="1"/>
  <c r="G110" i="11" s="1"/>
  <c r="K110" i="13"/>
  <c r="J110" i="13"/>
  <c r="M110" i="13"/>
  <c r="L110" i="13"/>
  <c r="I110" i="13"/>
  <c r="H110" i="13"/>
  <c r="B110" i="13"/>
  <c r="C110" i="13" s="1"/>
  <c r="F110" i="13" s="1"/>
  <c r="G110" i="13" s="1"/>
  <c r="J104" i="12"/>
  <c r="A111" i="13"/>
  <c r="G106" i="12"/>
  <c r="H105" i="12"/>
  <c r="I105" i="12" s="1"/>
  <c r="M105" i="12"/>
  <c r="H105" i="10"/>
  <c r="I105" i="10" s="1"/>
  <c r="G106" i="10"/>
  <c r="A112" i="11" s="1"/>
  <c r="M105" i="10"/>
  <c r="K112" i="11" l="1"/>
  <c r="M112" i="11"/>
  <c r="L112" i="11"/>
  <c r="I112" i="11"/>
  <c r="J112" i="11"/>
  <c r="H112" i="11"/>
  <c r="J105" i="10"/>
  <c r="B111" i="11"/>
  <c r="C111" i="11" s="1"/>
  <c r="F111" i="11" s="1"/>
  <c r="G111" i="11" s="1"/>
  <c r="G108" i="11"/>
  <c r="M108" i="11" s="1"/>
  <c r="L108" i="11"/>
  <c r="K111" i="13"/>
  <c r="J111" i="13"/>
  <c r="I111" i="13"/>
  <c r="H111" i="13"/>
  <c r="M111" i="13"/>
  <c r="L111" i="13"/>
  <c r="B111" i="13"/>
  <c r="C111" i="13" s="1"/>
  <c r="F111" i="13" s="1"/>
  <c r="G111" i="13" s="1"/>
  <c r="J105" i="12"/>
  <c r="A112" i="13"/>
  <c r="G107" i="12"/>
  <c r="M106" i="12"/>
  <c r="H106" i="12"/>
  <c r="I106" i="12" s="1"/>
  <c r="G107" i="10"/>
  <c r="A113" i="11" s="1"/>
  <c r="H106" i="10"/>
  <c r="I106" i="10" s="1"/>
  <c r="M106" i="10"/>
  <c r="J113" i="11" l="1"/>
  <c r="L113" i="11"/>
  <c r="H113" i="11"/>
  <c r="K113" i="11"/>
  <c r="I113" i="11"/>
  <c r="M113" i="11"/>
  <c r="J106" i="10"/>
  <c r="B112" i="11"/>
  <c r="C112" i="11" s="1"/>
  <c r="F112" i="11" s="1"/>
  <c r="G112" i="11" s="1"/>
  <c r="K112" i="13"/>
  <c r="J112" i="13"/>
  <c r="M112" i="13"/>
  <c r="L112" i="13"/>
  <c r="I112" i="13"/>
  <c r="H112" i="13"/>
  <c r="B112" i="13"/>
  <c r="C112" i="13" s="1"/>
  <c r="F112" i="13" s="1"/>
  <c r="G112" i="13" s="1"/>
  <c r="J106" i="12"/>
  <c r="A113" i="13"/>
  <c r="H107" i="12"/>
  <c r="I107" i="12" s="1"/>
  <c r="G108" i="12"/>
  <c r="M107" i="12"/>
  <c r="G108" i="10"/>
  <c r="A114" i="11" s="1"/>
  <c r="H107" i="10"/>
  <c r="I107" i="10" s="1"/>
  <c r="M107" i="10"/>
  <c r="J107" i="10" l="1"/>
  <c r="B113" i="11"/>
  <c r="C113" i="11" s="1"/>
  <c r="F113" i="11" s="1"/>
  <c r="G113" i="11" s="1"/>
  <c r="J114" i="11"/>
  <c r="L114" i="11"/>
  <c r="M114" i="11"/>
  <c r="I114" i="11"/>
  <c r="K114" i="11"/>
  <c r="H114" i="11"/>
  <c r="K113" i="13"/>
  <c r="J113" i="13"/>
  <c r="I113" i="13"/>
  <c r="H113" i="13"/>
  <c r="M113" i="13"/>
  <c r="L113" i="13"/>
  <c r="A114" i="13"/>
  <c r="H108" i="12"/>
  <c r="I108" i="12" s="1"/>
  <c r="G109" i="12"/>
  <c r="M108" i="12"/>
  <c r="B113" i="13"/>
  <c r="C113" i="13" s="1"/>
  <c r="F113" i="13" s="1"/>
  <c r="G113" i="13" s="1"/>
  <c r="J107" i="12"/>
  <c r="H108" i="10"/>
  <c r="I108" i="10" s="1"/>
  <c r="G109" i="10"/>
  <c r="A115" i="11" s="1"/>
  <c r="M108" i="10"/>
  <c r="J115" i="11" l="1"/>
  <c r="K115" i="11"/>
  <c r="J108" i="10"/>
  <c r="B114" i="11"/>
  <c r="C114" i="11" s="1"/>
  <c r="F114" i="11" s="1"/>
  <c r="G114" i="11" s="1"/>
  <c r="A115" i="13"/>
  <c r="G110" i="12"/>
  <c r="H109" i="12"/>
  <c r="I109" i="12" s="1"/>
  <c r="M109" i="12"/>
  <c r="B114" i="13"/>
  <c r="C114" i="13" s="1"/>
  <c r="F114" i="13" s="1"/>
  <c r="G114" i="13" s="1"/>
  <c r="J108" i="12"/>
  <c r="K114" i="13"/>
  <c r="J114" i="13"/>
  <c r="M114" i="13"/>
  <c r="L114" i="13"/>
  <c r="I114" i="13"/>
  <c r="H114" i="13"/>
  <c r="H109" i="10"/>
  <c r="I109" i="10" s="1"/>
  <c r="G110" i="10"/>
  <c r="A116" i="11" s="1"/>
  <c r="M109" i="10"/>
  <c r="J116" i="11" l="1"/>
  <c r="K116" i="11"/>
  <c r="L116" i="11"/>
  <c r="M116" i="11"/>
  <c r="I116" i="11"/>
  <c r="H116" i="11"/>
  <c r="J109" i="10"/>
  <c r="B115" i="11"/>
  <c r="C115" i="11" s="1"/>
  <c r="F115" i="11" s="1"/>
  <c r="G115" i="11" s="1"/>
  <c r="M115" i="11" s="1"/>
  <c r="K115" i="13"/>
  <c r="J115" i="13"/>
  <c r="B115" i="13"/>
  <c r="C115" i="13" s="1"/>
  <c r="F115" i="13" s="1"/>
  <c r="G115" i="13" s="1"/>
  <c r="M115" i="13" s="1"/>
  <c r="J109" i="12"/>
  <c r="A116" i="13"/>
  <c r="G111" i="12"/>
  <c r="H110" i="12"/>
  <c r="I110" i="12" s="1"/>
  <c r="M110" i="12"/>
  <c r="G111" i="10"/>
  <c r="A117" i="11" s="1"/>
  <c r="H110" i="10"/>
  <c r="I110" i="10" s="1"/>
  <c r="M110" i="10"/>
  <c r="H115" i="13" l="1"/>
  <c r="J110" i="10"/>
  <c r="B116" i="11"/>
  <c r="C116" i="11" s="1"/>
  <c r="F116" i="11" s="1"/>
  <c r="G116" i="11" s="1"/>
  <c r="J117" i="11"/>
  <c r="L117" i="11"/>
  <c r="I117" i="11"/>
  <c r="K117" i="11"/>
  <c r="H117" i="11"/>
  <c r="M117" i="11"/>
  <c r="L115" i="11"/>
  <c r="I115" i="11"/>
  <c r="H115" i="11"/>
  <c r="L115" i="13"/>
  <c r="B116" i="13"/>
  <c r="C116" i="13" s="1"/>
  <c r="F116" i="13" s="1"/>
  <c r="G116" i="13" s="1"/>
  <c r="J110" i="12"/>
  <c r="I115" i="13"/>
  <c r="K116" i="13"/>
  <c r="J116" i="13"/>
  <c r="M116" i="13"/>
  <c r="L116" i="13"/>
  <c r="I116" i="13"/>
  <c r="H116" i="13"/>
  <c r="A117" i="13"/>
  <c r="H111" i="12"/>
  <c r="I111" i="12" s="1"/>
  <c r="G112" i="12"/>
  <c r="M111" i="12"/>
  <c r="G112" i="10"/>
  <c r="A118" i="11" s="1"/>
  <c r="M111" i="10"/>
  <c r="H111" i="10"/>
  <c r="I111" i="10" s="1"/>
  <c r="J111" i="10" l="1"/>
  <c r="B117" i="11"/>
  <c r="C117" i="11" s="1"/>
  <c r="F117" i="11" s="1"/>
  <c r="G117" i="11" s="1"/>
  <c r="H118" i="11"/>
  <c r="K118" i="11"/>
  <c r="L118" i="11"/>
  <c r="M118" i="11"/>
  <c r="J118" i="11"/>
  <c r="I118" i="11"/>
  <c r="A118" i="13"/>
  <c r="H112" i="12"/>
  <c r="I112" i="12" s="1"/>
  <c r="G113" i="12"/>
  <c r="M112" i="12"/>
  <c r="B117" i="13"/>
  <c r="C117" i="13" s="1"/>
  <c r="F117" i="13" s="1"/>
  <c r="G117" i="13" s="1"/>
  <c r="J111" i="12"/>
  <c r="K117" i="13"/>
  <c r="J117" i="13"/>
  <c r="I117" i="13"/>
  <c r="H117" i="13"/>
  <c r="M117" i="13"/>
  <c r="L117" i="13"/>
  <c r="H112" i="10"/>
  <c r="I112" i="10" s="1"/>
  <c r="M112" i="10"/>
  <c r="G113" i="10"/>
  <c r="A119" i="11" s="1"/>
  <c r="J119" i="11" l="1"/>
  <c r="K119" i="11"/>
  <c r="L119" i="11"/>
  <c r="H119" i="11"/>
  <c r="I119" i="11"/>
  <c r="M119" i="11"/>
  <c r="J112" i="10"/>
  <c r="B118" i="11"/>
  <c r="K118" i="13"/>
  <c r="J118" i="13"/>
  <c r="M118" i="13"/>
  <c r="L118" i="13"/>
  <c r="I118" i="13"/>
  <c r="H118" i="13"/>
  <c r="A119" i="13"/>
  <c r="G114" i="12"/>
  <c r="H113" i="12"/>
  <c r="I113" i="12" s="1"/>
  <c r="M113" i="12"/>
  <c r="B118" i="13"/>
  <c r="C118" i="13" s="1"/>
  <c r="F118" i="13" s="1"/>
  <c r="G118" i="13" s="1"/>
  <c r="J112" i="12"/>
  <c r="H113" i="10"/>
  <c r="I113" i="10" s="1"/>
  <c r="G114" i="10"/>
  <c r="A120" i="11" s="1"/>
  <c r="M113" i="10"/>
  <c r="C118" i="11" l="1"/>
  <c r="F118" i="11" s="1"/>
  <c r="G118" i="11" s="1"/>
  <c r="L120" i="11"/>
  <c r="J120" i="11"/>
  <c r="K120" i="11"/>
  <c r="H120" i="11"/>
  <c r="M120" i="11"/>
  <c r="I120" i="11"/>
  <c r="J113" i="10"/>
  <c r="B119" i="11"/>
  <c r="C119" i="11" s="1"/>
  <c r="F119" i="11" s="1"/>
  <c r="G119" i="11" s="1"/>
  <c r="B119" i="13"/>
  <c r="C119" i="13" s="1"/>
  <c r="F119" i="13" s="1"/>
  <c r="G119" i="13" s="1"/>
  <c r="J113" i="12"/>
  <c r="A120" i="13"/>
  <c r="G115" i="12"/>
  <c r="M114" i="12"/>
  <c r="H114" i="12"/>
  <c r="I114" i="12" s="1"/>
  <c r="K119" i="13"/>
  <c r="J119" i="13"/>
  <c r="I119" i="13"/>
  <c r="H119" i="13"/>
  <c r="M119" i="13"/>
  <c r="L119" i="13"/>
  <c r="G115" i="10"/>
  <c r="A121" i="11" s="1"/>
  <c r="H114" i="10"/>
  <c r="I114" i="10" s="1"/>
  <c r="M114" i="10"/>
  <c r="J114" i="10" l="1"/>
  <c r="B120" i="11"/>
  <c r="C120" i="11" s="1"/>
  <c r="F120" i="11" s="1"/>
  <c r="G120" i="11" s="1"/>
  <c r="K121" i="11"/>
  <c r="I121" i="11"/>
  <c r="H121" i="11"/>
  <c r="J121" i="11"/>
  <c r="M121" i="11"/>
  <c r="L121" i="11"/>
  <c r="B120" i="13"/>
  <c r="C120" i="13" s="1"/>
  <c r="F120" i="13" s="1"/>
  <c r="G120" i="13" s="1"/>
  <c r="J114" i="12"/>
  <c r="A121" i="13"/>
  <c r="H115" i="12"/>
  <c r="I115" i="12" s="1"/>
  <c r="G116" i="12"/>
  <c r="M115" i="12"/>
  <c r="K120" i="13"/>
  <c r="J120" i="13"/>
  <c r="M120" i="13"/>
  <c r="L120" i="13"/>
  <c r="I120" i="13"/>
  <c r="H120" i="13"/>
  <c r="G116" i="10"/>
  <c r="A122" i="11" s="1"/>
  <c r="H115" i="10"/>
  <c r="I115" i="10" s="1"/>
  <c r="M115" i="10"/>
  <c r="J115" i="10" l="1"/>
  <c r="B121" i="11"/>
  <c r="C121" i="11" s="1"/>
  <c r="F121" i="11" s="1"/>
  <c r="G121" i="11" s="1"/>
  <c r="J122" i="11"/>
  <c r="K122" i="11"/>
  <c r="B121" i="13"/>
  <c r="C121" i="13" s="1"/>
  <c r="F121" i="13" s="1"/>
  <c r="G121" i="13" s="1"/>
  <c r="J115" i="12"/>
  <c r="K121" i="13"/>
  <c r="J121" i="13"/>
  <c r="I121" i="13"/>
  <c r="H121" i="13"/>
  <c r="M121" i="13"/>
  <c r="L121" i="13"/>
  <c r="A122" i="13"/>
  <c r="H116" i="12"/>
  <c r="I116" i="12" s="1"/>
  <c r="G117" i="12"/>
  <c r="M116" i="12"/>
  <c r="H116" i="10"/>
  <c r="I116" i="10" s="1"/>
  <c r="G117" i="10"/>
  <c r="A123" i="11" s="1"/>
  <c r="M116" i="10"/>
  <c r="L123" i="11" l="1"/>
  <c r="H123" i="11"/>
  <c r="M123" i="11"/>
  <c r="J123" i="11"/>
  <c r="K123" i="11"/>
  <c r="I123" i="11"/>
  <c r="J116" i="10"/>
  <c r="B122" i="11"/>
  <c r="C122" i="11" s="1"/>
  <c r="K122" i="13"/>
  <c r="J122" i="13"/>
  <c r="A123" i="13"/>
  <c r="G118" i="12"/>
  <c r="H117" i="12"/>
  <c r="I117" i="12" s="1"/>
  <c r="M117" i="12"/>
  <c r="B122" i="13"/>
  <c r="C122" i="13" s="1"/>
  <c r="F122" i="13" s="1"/>
  <c r="G122" i="13" s="1"/>
  <c r="M122" i="13" s="1"/>
  <c r="J116" i="12"/>
  <c r="H117" i="10"/>
  <c r="I117" i="10" s="1"/>
  <c r="G118" i="10"/>
  <c r="A124" i="11" s="1"/>
  <c r="M117" i="10"/>
  <c r="H122" i="11" l="1"/>
  <c r="J117" i="10"/>
  <c r="B123" i="11"/>
  <c r="C123" i="11" s="1"/>
  <c r="F123" i="11" s="1"/>
  <c r="G123" i="11" s="1"/>
  <c r="F122" i="11"/>
  <c r="I122" i="11"/>
  <c r="H124" i="11"/>
  <c r="J124" i="11"/>
  <c r="I124" i="11"/>
  <c r="K124" i="11"/>
  <c r="M124" i="11"/>
  <c r="L124" i="11"/>
  <c r="L122" i="13"/>
  <c r="I122" i="13"/>
  <c r="H122" i="13"/>
  <c r="A124" i="13"/>
  <c r="G119" i="12"/>
  <c r="H118" i="12"/>
  <c r="I118" i="12" s="1"/>
  <c r="M118" i="12"/>
  <c r="K123" i="13"/>
  <c r="J123" i="13"/>
  <c r="I123" i="13"/>
  <c r="H123" i="13"/>
  <c r="M123" i="13"/>
  <c r="L123" i="13"/>
  <c r="B123" i="13"/>
  <c r="C123" i="13" s="1"/>
  <c r="F123" i="13" s="1"/>
  <c r="G123" i="13" s="1"/>
  <c r="J117" i="12"/>
  <c r="G119" i="10"/>
  <c r="A125" i="11" s="1"/>
  <c r="H118" i="10"/>
  <c r="I118" i="10" s="1"/>
  <c r="M118" i="10"/>
  <c r="J118" i="10" l="1"/>
  <c r="B124" i="11"/>
  <c r="C124" i="11" s="1"/>
  <c r="F124" i="11" s="1"/>
  <c r="G124" i="11" s="1"/>
  <c r="K125" i="11"/>
  <c r="J125" i="11"/>
  <c r="L125" i="11"/>
  <c r="H125" i="11"/>
  <c r="M125" i="11"/>
  <c r="I125" i="11"/>
  <c r="G122" i="11"/>
  <c r="M122" i="11" s="1"/>
  <c r="L122" i="11"/>
  <c r="K124" i="13"/>
  <c r="J124" i="13"/>
  <c r="M124" i="13"/>
  <c r="L124" i="13"/>
  <c r="I124" i="13"/>
  <c r="H124" i="13"/>
  <c r="B124" i="13"/>
  <c r="C124" i="13" s="1"/>
  <c r="F124" i="13" s="1"/>
  <c r="G124" i="13" s="1"/>
  <c r="J118" i="12"/>
  <c r="A125" i="13"/>
  <c r="H119" i="12"/>
  <c r="I119" i="12" s="1"/>
  <c r="G120" i="12"/>
  <c r="M119" i="12"/>
  <c r="G120" i="10"/>
  <c r="A126" i="11" s="1"/>
  <c r="M119" i="10"/>
  <c r="H119" i="10"/>
  <c r="I119" i="10" s="1"/>
  <c r="L126" i="11" l="1"/>
  <c r="K126" i="11"/>
  <c r="I126" i="11"/>
  <c r="J126" i="11"/>
  <c r="H126" i="11"/>
  <c r="M126" i="11"/>
  <c r="J119" i="10"/>
  <c r="B125" i="11"/>
  <c r="C125" i="11" s="1"/>
  <c r="F125" i="11" s="1"/>
  <c r="G125" i="11" s="1"/>
  <c r="K125" i="13"/>
  <c r="J125" i="13"/>
  <c r="I125" i="13"/>
  <c r="H125" i="13"/>
  <c r="M125" i="13"/>
  <c r="L125" i="13"/>
  <c r="A126" i="13"/>
  <c r="H120" i="12"/>
  <c r="I120" i="12" s="1"/>
  <c r="G121" i="12"/>
  <c r="M120" i="12"/>
  <c r="B125" i="13"/>
  <c r="C125" i="13" s="1"/>
  <c r="F125" i="13" s="1"/>
  <c r="G125" i="13" s="1"/>
  <c r="J119" i="12"/>
  <c r="H120" i="10"/>
  <c r="I120" i="10" s="1"/>
  <c r="M120" i="10"/>
  <c r="G121" i="10"/>
  <c r="A127" i="11" s="1"/>
  <c r="L127" i="11" l="1"/>
  <c r="J127" i="11"/>
  <c r="M127" i="11"/>
  <c r="K127" i="11"/>
  <c r="H127" i="11"/>
  <c r="I127" i="11"/>
  <c r="J120" i="10"/>
  <c r="B126" i="11"/>
  <c r="C126" i="11" s="1"/>
  <c r="F126" i="11" s="1"/>
  <c r="G126" i="11" s="1"/>
  <c r="A127" i="13"/>
  <c r="G122" i="12"/>
  <c r="H121" i="12"/>
  <c r="I121" i="12" s="1"/>
  <c r="M121" i="12"/>
  <c r="B126" i="13"/>
  <c r="C126" i="13" s="1"/>
  <c r="F126" i="13" s="1"/>
  <c r="G126" i="13" s="1"/>
  <c r="J120" i="12"/>
  <c r="K126" i="13"/>
  <c r="J126" i="13"/>
  <c r="M126" i="13"/>
  <c r="L126" i="13"/>
  <c r="I126" i="13"/>
  <c r="H126" i="13"/>
  <c r="H121" i="10"/>
  <c r="I121" i="10" s="1"/>
  <c r="G122" i="10"/>
  <c r="A128" i="11" s="1"/>
  <c r="M121" i="10"/>
  <c r="J121" i="10" l="1"/>
  <c r="B127" i="11"/>
  <c r="C127" i="11" s="1"/>
  <c r="F127" i="11" s="1"/>
  <c r="G127" i="11" s="1"/>
  <c r="H128" i="11"/>
  <c r="L128" i="11"/>
  <c r="J128" i="11"/>
  <c r="I128" i="11"/>
  <c r="K128" i="11"/>
  <c r="M128" i="11"/>
  <c r="B127" i="13"/>
  <c r="C127" i="13" s="1"/>
  <c r="F127" i="13" s="1"/>
  <c r="G127" i="13" s="1"/>
  <c r="J121" i="12"/>
  <c r="K127" i="13"/>
  <c r="J127" i="13"/>
  <c r="I127" i="13"/>
  <c r="H127" i="13"/>
  <c r="M127" i="13"/>
  <c r="L127" i="13"/>
  <c r="A128" i="13"/>
  <c r="G123" i="12"/>
  <c r="M122" i="12"/>
  <c r="H122" i="12"/>
  <c r="I122" i="12" s="1"/>
  <c r="G123" i="10"/>
  <c r="A129" i="11" s="1"/>
  <c r="H122" i="10"/>
  <c r="I122" i="10" s="1"/>
  <c r="M122" i="10"/>
  <c r="J122" i="10" l="1"/>
  <c r="B128" i="11"/>
  <c r="C128" i="11" s="1"/>
  <c r="F128" i="11" s="1"/>
  <c r="G128" i="11" s="1"/>
  <c r="J129" i="11"/>
  <c r="K129" i="11"/>
  <c r="B128" i="13"/>
  <c r="C128" i="13" s="1"/>
  <c r="F128" i="13" s="1"/>
  <c r="G128" i="13" s="1"/>
  <c r="J122" i="12"/>
  <c r="K128" i="13"/>
  <c r="J128" i="13"/>
  <c r="M128" i="13"/>
  <c r="L128" i="13"/>
  <c r="I128" i="13"/>
  <c r="H128" i="13"/>
  <c r="A129" i="13"/>
  <c r="H123" i="12"/>
  <c r="I123" i="12" s="1"/>
  <c r="M123" i="12"/>
  <c r="G124" i="12"/>
  <c r="G124" i="10"/>
  <c r="A130" i="11" s="1"/>
  <c r="M123" i="10"/>
  <c r="H123" i="10"/>
  <c r="I123" i="10" s="1"/>
  <c r="J123" i="10" l="1"/>
  <c r="B129" i="11"/>
  <c r="C129" i="11" s="1"/>
  <c r="H130" i="11"/>
  <c r="J130" i="11"/>
  <c r="K130" i="11"/>
  <c r="M130" i="11"/>
  <c r="L130" i="11"/>
  <c r="I130" i="11"/>
  <c r="K129" i="13"/>
  <c r="J129" i="13"/>
  <c r="A130" i="13"/>
  <c r="H124" i="12"/>
  <c r="I124" i="12" s="1"/>
  <c r="G125" i="12"/>
  <c r="M124" i="12"/>
  <c r="B129" i="13"/>
  <c r="C129" i="13" s="1"/>
  <c r="F129" i="13" s="1"/>
  <c r="G129" i="13" s="1"/>
  <c r="M129" i="13" s="1"/>
  <c r="J123" i="12"/>
  <c r="H124" i="10"/>
  <c r="I124" i="10" s="1"/>
  <c r="G125" i="10"/>
  <c r="A131" i="11" s="1"/>
  <c r="M124" i="10"/>
  <c r="H129" i="13" l="1"/>
  <c r="F129" i="11"/>
  <c r="I129" i="11"/>
  <c r="H129" i="11"/>
  <c r="J124" i="10"/>
  <c r="B130" i="11"/>
  <c r="C130" i="11" s="1"/>
  <c r="F130" i="11" s="1"/>
  <c r="G130" i="11" s="1"/>
  <c r="J131" i="11"/>
  <c r="H131" i="11"/>
  <c r="L131" i="11"/>
  <c r="I131" i="11"/>
  <c r="M131" i="11"/>
  <c r="K131" i="11"/>
  <c r="B130" i="13"/>
  <c r="C130" i="13" s="1"/>
  <c r="F130" i="13" s="1"/>
  <c r="G130" i="13" s="1"/>
  <c r="J124" i="12"/>
  <c r="K130" i="13"/>
  <c r="J130" i="13"/>
  <c r="M130" i="13"/>
  <c r="L130" i="13"/>
  <c r="I130" i="13"/>
  <c r="H130" i="13"/>
  <c r="I129" i="13"/>
  <c r="L129" i="13"/>
  <c r="A131" i="13"/>
  <c r="G126" i="12"/>
  <c r="H125" i="12"/>
  <c r="I125" i="12" s="1"/>
  <c r="M125" i="12"/>
  <c r="H125" i="10"/>
  <c r="I125" i="10" s="1"/>
  <c r="G126" i="10"/>
  <c r="A132" i="11" s="1"/>
  <c r="M125" i="10"/>
  <c r="J125" i="10" l="1"/>
  <c r="B131" i="11"/>
  <c r="C131" i="11" s="1"/>
  <c r="F131" i="11" s="1"/>
  <c r="G131" i="11" s="1"/>
  <c r="L132" i="11"/>
  <c r="K132" i="11"/>
  <c r="J132" i="11"/>
  <c r="M132" i="11"/>
  <c r="I132" i="11"/>
  <c r="H132" i="11"/>
  <c r="G129" i="11"/>
  <c r="M129" i="11" s="1"/>
  <c r="L129" i="11"/>
  <c r="B131" i="13"/>
  <c r="C131" i="13" s="1"/>
  <c r="F131" i="13" s="1"/>
  <c r="G131" i="13" s="1"/>
  <c r="J125" i="12"/>
  <c r="K131" i="13"/>
  <c r="J131" i="13"/>
  <c r="I131" i="13"/>
  <c r="H131" i="13"/>
  <c r="M131" i="13"/>
  <c r="L131" i="13"/>
  <c r="A132" i="13"/>
  <c r="G127" i="12"/>
  <c r="M126" i="12"/>
  <c r="H126" i="12"/>
  <c r="I126" i="12" s="1"/>
  <c r="G127" i="10"/>
  <c r="A133" i="11" s="1"/>
  <c r="H126" i="10"/>
  <c r="I126" i="10" s="1"/>
  <c r="M126" i="10"/>
  <c r="J126" i="10" l="1"/>
  <c r="B132" i="11"/>
  <c r="C132" i="11" s="1"/>
  <c r="F132" i="11" s="1"/>
  <c r="G132" i="11" s="1"/>
  <c r="K133" i="11"/>
  <c r="H133" i="11"/>
  <c r="J133" i="11"/>
  <c r="I133" i="11"/>
  <c r="M133" i="11"/>
  <c r="L133" i="11"/>
  <c r="K132" i="13"/>
  <c r="J132" i="13"/>
  <c r="M132" i="13"/>
  <c r="L132" i="13"/>
  <c r="I132" i="13"/>
  <c r="H132" i="13"/>
  <c r="B132" i="13"/>
  <c r="C132" i="13" s="1"/>
  <c r="F132" i="13" s="1"/>
  <c r="G132" i="13" s="1"/>
  <c r="J126" i="12"/>
  <c r="A133" i="13"/>
  <c r="H127" i="12"/>
  <c r="I127" i="12" s="1"/>
  <c r="G128" i="12"/>
  <c r="M127" i="12"/>
  <c r="G128" i="10"/>
  <c r="A134" i="11" s="1"/>
  <c r="M127" i="10"/>
  <c r="H127" i="10"/>
  <c r="I127" i="10" s="1"/>
  <c r="J127" i="10" l="1"/>
  <c r="B133" i="11"/>
  <c r="C133" i="11" s="1"/>
  <c r="F133" i="11" s="1"/>
  <c r="G133" i="11" s="1"/>
  <c r="H134" i="11"/>
  <c r="J134" i="11"/>
  <c r="M134" i="11"/>
  <c r="K134" i="11"/>
  <c r="I134" i="11"/>
  <c r="L134" i="11"/>
  <c r="K133" i="13"/>
  <c r="J133" i="13"/>
  <c r="I133" i="13"/>
  <c r="H133" i="13"/>
  <c r="M133" i="13"/>
  <c r="L133" i="13"/>
  <c r="A134" i="13"/>
  <c r="H128" i="12"/>
  <c r="I128" i="12" s="1"/>
  <c r="G129" i="12"/>
  <c r="M128" i="12"/>
  <c r="B133" i="13"/>
  <c r="C133" i="13" s="1"/>
  <c r="F133" i="13" s="1"/>
  <c r="G133" i="13" s="1"/>
  <c r="J127" i="12"/>
  <c r="H128" i="10"/>
  <c r="I128" i="10" s="1"/>
  <c r="M128" i="10"/>
  <c r="G129" i="10"/>
  <c r="A135" i="11" s="1"/>
  <c r="J135" i="11" l="1"/>
  <c r="L135" i="11"/>
  <c r="K135" i="11"/>
  <c r="H135" i="11"/>
  <c r="I135" i="11"/>
  <c r="M135" i="11"/>
  <c r="J128" i="10"/>
  <c r="B134" i="11"/>
  <c r="C134" i="11" s="1"/>
  <c r="F134" i="11" s="1"/>
  <c r="G134" i="11" s="1"/>
  <c r="B134" i="13"/>
  <c r="C134" i="13" s="1"/>
  <c r="F134" i="13" s="1"/>
  <c r="G134" i="13" s="1"/>
  <c r="J128" i="12"/>
  <c r="K134" i="13"/>
  <c r="J134" i="13"/>
  <c r="M134" i="13"/>
  <c r="L134" i="13"/>
  <c r="I134" i="13"/>
  <c r="H134" i="13"/>
  <c r="A135" i="13"/>
  <c r="G130" i="12"/>
  <c r="H129" i="12"/>
  <c r="I129" i="12" s="1"/>
  <c r="M129" i="12"/>
  <c r="H129" i="10"/>
  <c r="I129" i="10" s="1"/>
  <c r="G130" i="10"/>
  <c r="A136" i="11" s="1"/>
  <c r="M129" i="10"/>
  <c r="J136" i="11" l="1"/>
  <c r="K136" i="11"/>
  <c r="J129" i="10"/>
  <c r="B135" i="11"/>
  <c r="C135" i="11" s="1"/>
  <c r="F135" i="11" s="1"/>
  <c r="G135" i="11" s="1"/>
  <c r="K135" i="13"/>
  <c r="J135" i="13"/>
  <c r="I135" i="13"/>
  <c r="H135" i="13"/>
  <c r="M135" i="13"/>
  <c r="L135" i="13"/>
  <c r="B135" i="13"/>
  <c r="C135" i="13" s="1"/>
  <c r="F135" i="13" s="1"/>
  <c r="G135" i="13" s="1"/>
  <c r="J129" i="12"/>
  <c r="A136" i="13"/>
  <c r="G131" i="12"/>
  <c r="M130" i="12"/>
  <c r="H130" i="12"/>
  <c r="I130" i="12" s="1"/>
  <c r="G131" i="10"/>
  <c r="A137" i="11" s="1"/>
  <c r="H130" i="10"/>
  <c r="I130" i="10" s="1"/>
  <c r="M130" i="10"/>
  <c r="J130" i="10" l="1"/>
  <c r="B136" i="11"/>
  <c r="C136" i="11" s="1"/>
  <c r="F136" i="11" s="1"/>
  <c r="G136" i="11" s="1"/>
  <c r="M136" i="11" s="1"/>
  <c r="J137" i="11"/>
  <c r="K137" i="11"/>
  <c r="H137" i="11"/>
  <c r="I137" i="11"/>
  <c r="L137" i="11"/>
  <c r="M137" i="11"/>
  <c r="A137" i="13"/>
  <c r="H131" i="12"/>
  <c r="I131" i="12" s="1"/>
  <c r="G132" i="12"/>
  <c r="M131" i="12"/>
  <c r="B136" i="13"/>
  <c r="C136" i="13" s="1"/>
  <c r="F136" i="13" s="1"/>
  <c r="G136" i="13" s="1"/>
  <c r="J130" i="12"/>
  <c r="K136" i="13"/>
  <c r="J136" i="13"/>
  <c r="M136" i="13"/>
  <c r="G132" i="10"/>
  <c r="A138" i="11" s="1"/>
  <c r="H131" i="10"/>
  <c r="I131" i="10" s="1"/>
  <c r="M131" i="10"/>
  <c r="H136" i="13" l="1"/>
  <c r="I136" i="13"/>
  <c r="L136" i="13"/>
  <c r="L136" i="11"/>
  <c r="I136" i="11"/>
  <c r="J131" i="10"/>
  <c r="B137" i="11"/>
  <c r="C137" i="11" s="1"/>
  <c r="F137" i="11" s="1"/>
  <c r="G137" i="11" s="1"/>
  <c r="L138" i="11"/>
  <c r="H138" i="11"/>
  <c r="M138" i="11"/>
  <c r="J138" i="11"/>
  <c r="I138" i="11"/>
  <c r="K138" i="11"/>
  <c r="H136" i="11"/>
  <c r="A138" i="13"/>
  <c r="H132" i="12"/>
  <c r="I132" i="12" s="1"/>
  <c r="G133" i="12"/>
  <c r="M132" i="12"/>
  <c r="B137" i="13"/>
  <c r="C137" i="13" s="1"/>
  <c r="F137" i="13" s="1"/>
  <c r="G137" i="13" s="1"/>
  <c r="J131" i="12"/>
  <c r="K137" i="13"/>
  <c r="J137" i="13"/>
  <c r="I137" i="13"/>
  <c r="H137" i="13"/>
  <c r="M137" i="13"/>
  <c r="L137" i="13"/>
  <c r="H132" i="10"/>
  <c r="I132" i="10" s="1"/>
  <c r="G133" i="10"/>
  <c r="A139" i="11" s="1"/>
  <c r="M132" i="10"/>
  <c r="J132" i="10" l="1"/>
  <c r="B138" i="11"/>
  <c r="C138" i="11" s="1"/>
  <c r="F138" i="11" s="1"/>
  <c r="G138" i="11" s="1"/>
  <c r="H139" i="11"/>
  <c r="L139" i="11"/>
  <c r="J139" i="11"/>
  <c r="I139" i="11"/>
  <c r="K139" i="11"/>
  <c r="M139" i="11"/>
  <c r="B138" i="13"/>
  <c r="C138" i="13" s="1"/>
  <c r="F138" i="13" s="1"/>
  <c r="G138" i="13" s="1"/>
  <c r="J132" i="12"/>
  <c r="A139" i="13"/>
  <c r="G134" i="12"/>
  <c r="H133" i="12"/>
  <c r="I133" i="12" s="1"/>
  <c r="M133" i="12"/>
  <c r="K138" i="13"/>
  <c r="J138" i="13"/>
  <c r="M138" i="13"/>
  <c r="L138" i="13"/>
  <c r="I138" i="13"/>
  <c r="H138" i="13"/>
  <c r="H133" i="10"/>
  <c r="I133" i="10" s="1"/>
  <c r="G134" i="10"/>
  <c r="A140" i="11" s="1"/>
  <c r="M133" i="10"/>
  <c r="H140" i="11" l="1"/>
  <c r="K140" i="11"/>
  <c r="J140" i="11"/>
  <c r="M140" i="11"/>
  <c r="I140" i="11"/>
  <c r="L140" i="11"/>
  <c r="J133" i="10"/>
  <c r="B139" i="11"/>
  <c r="C139" i="11" s="1"/>
  <c r="F139" i="11" s="1"/>
  <c r="G139" i="11" s="1"/>
  <c r="A140" i="13"/>
  <c r="G135" i="12"/>
  <c r="M134" i="12"/>
  <c r="H134" i="12"/>
  <c r="I134" i="12" s="1"/>
  <c r="K139" i="13"/>
  <c r="J139" i="13"/>
  <c r="I139" i="13"/>
  <c r="H139" i="13"/>
  <c r="M139" i="13"/>
  <c r="L139" i="13"/>
  <c r="B139" i="13"/>
  <c r="C139" i="13" s="1"/>
  <c r="F139" i="13" s="1"/>
  <c r="G139" i="13" s="1"/>
  <c r="J133" i="12"/>
  <c r="G135" i="10"/>
  <c r="A141" i="11" s="1"/>
  <c r="H134" i="10"/>
  <c r="I134" i="10" s="1"/>
  <c r="M134" i="10"/>
  <c r="M141" i="11" l="1"/>
  <c r="H141" i="11"/>
  <c r="J141" i="11"/>
  <c r="L141" i="11"/>
  <c r="K141" i="11"/>
  <c r="I141" i="11"/>
  <c r="J134" i="10"/>
  <c r="B140" i="11"/>
  <c r="C140" i="11" s="1"/>
  <c r="F140" i="11" s="1"/>
  <c r="G140" i="11" s="1"/>
  <c r="B140" i="13"/>
  <c r="C140" i="13" s="1"/>
  <c r="F140" i="13" s="1"/>
  <c r="G140" i="13" s="1"/>
  <c r="J134" i="12"/>
  <c r="A141" i="13"/>
  <c r="H135" i="12"/>
  <c r="I135" i="12" s="1"/>
  <c r="G136" i="12"/>
  <c r="M135" i="12"/>
  <c r="K140" i="13"/>
  <c r="J140" i="13"/>
  <c r="M140" i="13"/>
  <c r="L140" i="13"/>
  <c r="I140" i="13"/>
  <c r="H140" i="13"/>
  <c r="G136" i="10"/>
  <c r="A142" i="11" s="1"/>
  <c r="M135" i="10"/>
  <c r="H135" i="10"/>
  <c r="I135" i="10" s="1"/>
  <c r="J135" i="10" l="1"/>
  <c r="B141" i="11"/>
  <c r="C141" i="11" s="1"/>
  <c r="F141" i="11" s="1"/>
  <c r="G141" i="11" s="1"/>
  <c r="H142" i="11"/>
  <c r="K142" i="11"/>
  <c r="M142" i="11"/>
  <c r="L142" i="11"/>
  <c r="J142" i="11"/>
  <c r="I142" i="11"/>
  <c r="B141" i="13"/>
  <c r="C141" i="13" s="1"/>
  <c r="F141" i="13" s="1"/>
  <c r="G141" i="13" s="1"/>
  <c r="J135" i="12"/>
  <c r="K141" i="13"/>
  <c r="J141" i="13"/>
  <c r="I141" i="13"/>
  <c r="H141" i="13"/>
  <c r="M141" i="13"/>
  <c r="L141" i="13"/>
  <c r="A142" i="13"/>
  <c r="H136" i="12"/>
  <c r="I136" i="12" s="1"/>
  <c r="G137" i="12"/>
  <c r="M136" i="12"/>
  <c r="H136" i="10"/>
  <c r="I136" i="10" s="1"/>
  <c r="M136" i="10"/>
  <c r="G137" i="10"/>
  <c r="A143" i="11" s="1"/>
  <c r="J143" i="11" l="1"/>
  <c r="K143" i="11"/>
  <c r="J136" i="10"/>
  <c r="B142" i="11"/>
  <c r="C142" i="11" s="1"/>
  <c r="F142" i="11" s="1"/>
  <c r="G142" i="11" s="1"/>
  <c r="B142" i="13"/>
  <c r="C142" i="13" s="1"/>
  <c r="F142" i="13" s="1"/>
  <c r="G142" i="13" s="1"/>
  <c r="J136" i="12"/>
  <c r="A143" i="13"/>
  <c r="G138" i="12"/>
  <c r="H137" i="12"/>
  <c r="I137" i="12" s="1"/>
  <c r="M137" i="12"/>
  <c r="K142" i="13"/>
  <c r="J142" i="13"/>
  <c r="M142" i="13"/>
  <c r="L142" i="13"/>
  <c r="I142" i="13"/>
  <c r="H142" i="13"/>
  <c r="H137" i="10"/>
  <c r="I137" i="10" s="1"/>
  <c r="G138" i="10"/>
  <c r="A144" i="11" s="1"/>
  <c r="M137" i="10"/>
  <c r="J144" i="11" l="1"/>
  <c r="M144" i="11"/>
  <c r="I144" i="11"/>
  <c r="H144" i="11"/>
  <c r="K144" i="11"/>
  <c r="L144" i="11"/>
  <c r="J137" i="10"/>
  <c r="B143" i="11"/>
  <c r="C143" i="11" s="1"/>
  <c r="F143" i="11" s="1"/>
  <c r="G143" i="11" s="1"/>
  <c r="M143" i="11" s="1"/>
  <c r="A144" i="13"/>
  <c r="G139" i="12"/>
  <c r="M138" i="12"/>
  <c r="H138" i="12"/>
  <c r="I138" i="12" s="1"/>
  <c r="K143" i="13"/>
  <c r="J143" i="13"/>
  <c r="B143" i="13"/>
  <c r="C143" i="13" s="1"/>
  <c r="F143" i="13" s="1"/>
  <c r="G143" i="13" s="1"/>
  <c r="M143" i="13" s="1"/>
  <c r="J137" i="12"/>
  <c r="G139" i="10"/>
  <c r="A145" i="11" s="1"/>
  <c r="H138" i="10"/>
  <c r="I138" i="10" s="1"/>
  <c r="M138" i="10"/>
  <c r="L143" i="11" l="1"/>
  <c r="H143" i="11"/>
  <c r="J138" i="10"/>
  <c r="B144" i="11"/>
  <c r="C144" i="11" s="1"/>
  <c r="F144" i="11" s="1"/>
  <c r="G144" i="11" s="1"/>
  <c r="I143" i="11"/>
  <c r="M145" i="11"/>
  <c r="K145" i="11"/>
  <c r="H145" i="11"/>
  <c r="L145" i="11"/>
  <c r="J145" i="11"/>
  <c r="I145" i="11"/>
  <c r="H143" i="13"/>
  <c r="L143" i="13"/>
  <c r="A145" i="13"/>
  <c r="H139" i="12"/>
  <c r="I139" i="12" s="1"/>
  <c r="G140" i="12"/>
  <c r="M139" i="12"/>
  <c r="B144" i="13"/>
  <c r="C144" i="13" s="1"/>
  <c r="F144" i="13" s="1"/>
  <c r="G144" i="13" s="1"/>
  <c r="J138" i="12"/>
  <c r="I143" i="13"/>
  <c r="K144" i="13"/>
  <c r="J144" i="13"/>
  <c r="M144" i="13"/>
  <c r="L144" i="13"/>
  <c r="I144" i="13"/>
  <c r="H144" i="13"/>
  <c r="G140" i="10"/>
  <c r="A146" i="11" s="1"/>
  <c r="H139" i="10"/>
  <c r="I139" i="10" s="1"/>
  <c r="M139" i="10"/>
  <c r="H146" i="11" l="1"/>
  <c r="L146" i="11"/>
  <c r="M146" i="11"/>
  <c r="J146" i="11"/>
  <c r="K146" i="11"/>
  <c r="I146" i="11"/>
  <c r="J139" i="10"/>
  <c r="B145" i="11"/>
  <c r="C145" i="11" s="1"/>
  <c r="F145" i="11" s="1"/>
  <c r="G145" i="11" s="1"/>
  <c r="B145" i="13"/>
  <c r="C145" i="13" s="1"/>
  <c r="F145" i="13" s="1"/>
  <c r="G145" i="13" s="1"/>
  <c r="J139" i="12"/>
  <c r="A146" i="13"/>
  <c r="H140" i="12"/>
  <c r="I140" i="12" s="1"/>
  <c r="G141" i="12"/>
  <c r="M140" i="12"/>
  <c r="K145" i="13"/>
  <c r="J145" i="13"/>
  <c r="I145" i="13"/>
  <c r="H145" i="13"/>
  <c r="M145" i="13"/>
  <c r="L145" i="13"/>
  <c r="H140" i="10"/>
  <c r="I140" i="10" s="1"/>
  <c r="G141" i="10"/>
  <c r="A147" i="11" s="1"/>
  <c r="M140" i="10"/>
  <c r="J140" i="10" l="1"/>
  <c r="B146" i="11"/>
  <c r="C146" i="11" s="1"/>
  <c r="F146" i="11" s="1"/>
  <c r="G146" i="11" s="1"/>
  <c r="K147" i="11"/>
  <c r="J147" i="11"/>
  <c r="I147" i="11"/>
  <c r="M147" i="11"/>
  <c r="L147" i="11"/>
  <c r="H147" i="11"/>
  <c r="B146" i="13"/>
  <c r="C146" i="13" s="1"/>
  <c r="F146" i="13" s="1"/>
  <c r="G146" i="13" s="1"/>
  <c r="J140" i="12"/>
  <c r="K146" i="13"/>
  <c r="J146" i="13"/>
  <c r="M146" i="13"/>
  <c r="L146" i="13"/>
  <c r="I146" i="13"/>
  <c r="H146" i="13"/>
  <c r="A147" i="13"/>
  <c r="G142" i="12"/>
  <c r="H141" i="12"/>
  <c r="I141" i="12" s="1"/>
  <c r="M141" i="12"/>
  <c r="H141" i="10"/>
  <c r="I141" i="10" s="1"/>
  <c r="G142" i="10"/>
  <c r="A148" i="11" s="1"/>
  <c r="M141" i="10"/>
  <c r="I148" i="11" l="1"/>
  <c r="M148" i="11"/>
  <c r="L148" i="11"/>
  <c r="K148" i="11"/>
  <c r="J148" i="11"/>
  <c r="H148" i="11"/>
  <c r="J141" i="10"/>
  <c r="B147" i="11"/>
  <c r="C147" i="11" s="1"/>
  <c r="F147" i="11" s="1"/>
  <c r="G147" i="11" s="1"/>
  <c r="B147" i="13"/>
  <c r="C147" i="13" s="1"/>
  <c r="F147" i="13" s="1"/>
  <c r="G147" i="13" s="1"/>
  <c r="J141" i="12"/>
  <c r="A148" i="13"/>
  <c r="G143" i="12"/>
  <c r="H142" i="12"/>
  <c r="I142" i="12" s="1"/>
  <c r="M142" i="12"/>
  <c r="K147" i="13"/>
  <c r="J147" i="13"/>
  <c r="I147" i="13"/>
  <c r="H147" i="13"/>
  <c r="M147" i="13"/>
  <c r="L147" i="13"/>
  <c r="G143" i="10"/>
  <c r="A149" i="11" s="1"/>
  <c r="H142" i="10"/>
  <c r="I142" i="10" s="1"/>
  <c r="M142" i="10"/>
  <c r="J142" i="10" l="1"/>
  <c r="B148" i="11"/>
  <c r="C148" i="11" s="1"/>
  <c r="F148" i="11" s="1"/>
  <c r="G148" i="11" s="1"/>
  <c r="I149" i="11"/>
  <c r="H149" i="11"/>
  <c r="L149" i="11"/>
  <c r="M149" i="11"/>
  <c r="K149" i="11"/>
  <c r="J149" i="11"/>
  <c r="A149" i="13"/>
  <c r="H143" i="12"/>
  <c r="I143" i="12" s="1"/>
  <c r="G144" i="12"/>
  <c r="M143" i="12"/>
  <c r="K148" i="13"/>
  <c r="J148" i="13"/>
  <c r="M148" i="13"/>
  <c r="L148" i="13"/>
  <c r="I148" i="13"/>
  <c r="H148" i="13"/>
  <c r="B148" i="13"/>
  <c r="C148" i="13" s="1"/>
  <c r="F148" i="13" s="1"/>
  <c r="G148" i="13" s="1"/>
  <c r="J142" i="12"/>
  <c r="G144" i="10"/>
  <c r="A150" i="11" s="1"/>
  <c r="M143" i="10"/>
  <c r="H143" i="10"/>
  <c r="I143" i="10" s="1"/>
  <c r="J143" i="10" l="1"/>
  <c r="B149" i="11"/>
  <c r="C149" i="11" s="1"/>
  <c r="F149" i="11" s="1"/>
  <c r="G149" i="11" s="1"/>
  <c r="J150" i="11"/>
  <c r="K150" i="11"/>
  <c r="B149" i="13"/>
  <c r="C149" i="13" s="1"/>
  <c r="F149" i="13" s="1"/>
  <c r="G149" i="13" s="1"/>
  <c r="J143" i="12"/>
  <c r="A150" i="13"/>
  <c r="H144" i="12"/>
  <c r="I144" i="12" s="1"/>
  <c r="G145" i="12"/>
  <c r="M144" i="12"/>
  <c r="K149" i="13"/>
  <c r="J149" i="13"/>
  <c r="I149" i="13"/>
  <c r="H149" i="13"/>
  <c r="M149" i="13"/>
  <c r="L149" i="13"/>
  <c r="H144" i="10"/>
  <c r="I144" i="10" s="1"/>
  <c r="M144" i="10"/>
  <c r="G145" i="10"/>
  <c r="A151" i="11" s="1"/>
  <c r="K151" i="11" l="1"/>
  <c r="I151" i="11"/>
  <c r="J151" i="11"/>
  <c r="L151" i="11"/>
  <c r="H151" i="11"/>
  <c r="M151" i="11"/>
  <c r="J144" i="10"/>
  <c r="B150" i="11"/>
  <c r="B150" i="13"/>
  <c r="C150" i="13" s="1"/>
  <c r="F150" i="13" s="1"/>
  <c r="G150" i="13" s="1"/>
  <c r="J144" i="12"/>
  <c r="K150" i="13"/>
  <c r="J150" i="13"/>
  <c r="M150" i="13"/>
  <c r="A151" i="13"/>
  <c r="G146" i="12"/>
  <c r="H145" i="12"/>
  <c r="I145" i="12" s="1"/>
  <c r="M145" i="12"/>
  <c r="H145" i="10"/>
  <c r="I145" i="10" s="1"/>
  <c r="G146" i="10"/>
  <c r="A152" i="11" s="1"/>
  <c r="M145" i="10"/>
  <c r="H150" i="13" l="1"/>
  <c r="I150" i="13"/>
  <c r="J145" i="10"/>
  <c r="B151" i="11"/>
  <c r="C151" i="11" s="1"/>
  <c r="F151" i="11" s="1"/>
  <c r="G151" i="11" s="1"/>
  <c r="C150" i="11"/>
  <c r="H150" i="11"/>
  <c r="J152" i="11"/>
  <c r="K152" i="11"/>
  <c r="L152" i="11"/>
  <c r="H152" i="11"/>
  <c r="I152" i="11"/>
  <c r="M152" i="11"/>
  <c r="L150" i="13"/>
  <c r="B151" i="13"/>
  <c r="C151" i="13" s="1"/>
  <c r="F151" i="13" s="1"/>
  <c r="G151" i="13" s="1"/>
  <c r="J145" i="12"/>
  <c r="A152" i="13"/>
  <c r="G147" i="12"/>
  <c r="M146" i="12"/>
  <c r="H146" i="12"/>
  <c r="I146" i="12" s="1"/>
  <c r="K151" i="13"/>
  <c r="J151" i="13"/>
  <c r="I151" i="13"/>
  <c r="H151" i="13"/>
  <c r="M151" i="13"/>
  <c r="L151" i="13"/>
  <c r="G147" i="10"/>
  <c r="A153" i="11" s="1"/>
  <c r="H146" i="10"/>
  <c r="I146" i="10" s="1"/>
  <c r="M146" i="10"/>
  <c r="H153" i="11" l="1"/>
  <c r="L153" i="11"/>
  <c r="I153" i="11"/>
  <c r="K153" i="11"/>
  <c r="M153" i="11"/>
  <c r="J153" i="11"/>
  <c r="F150" i="11"/>
  <c r="I150" i="11"/>
  <c r="J146" i="10"/>
  <c r="B152" i="11"/>
  <c r="C152" i="11" s="1"/>
  <c r="F152" i="11" s="1"/>
  <c r="G152" i="11" s="1"/>
  <c r="A153" i="13"/>
  <c r="H147" i="12"/>
  <c r="I147" i="12" s="1"/>
  <c r="M147" i="12"/>
  <c r="G148" i="12"/>
  <c r="K152" i="13"/>
  <c r="J152" i="13"/>
  <c r="M152" i="13"/>
  <c r="L152" i="13"/>
  <c r="I152" i="13"/>
  <c r="H152" i="13"/>
  <c r="B152" i="13"/>
  <c r="C152" i="13" s="1"/>
  <c r="F152" i="13" s="1"/>
  <c r="G152" i="13" s="1"/>
  <c r="J146" i="12"/>
  <c r="G148" i="10"/>
  <c r="A154" i="11" s="1"/>
  <c r="H147" i="10"/>
  <c r="I147" i="10" s="1"/>
  <c r="M147" i="10"/>
  <c r="J147" i="10" l="1"/>
  <c r="B153" i="11"/>
  <c r="C153" i="11" s="1"/>
  <c r="F153" i="11" s="1"/>
  <c r="G153" i="11" s="1"/>
  <c r="M154" i="11"/>
  <c r="K154" i="11"/>
  <c r="I154" i="11"/>
  <c r="J154" i="11"/>
  <c r="L154" i="11"/>
  <c r="H154" i="11"/>
  <c r="G150" i="11"/>
  <c r="M150" i="11" s="1"/>
  <c r="L150" i="11"/>
  <c r="A154" i="13"/>
  <c r="H148" i="12"/>
  <c r="I148" i="12" s="1"/>
  <c r="G149" i="12"/>
  <c r="M148" i="12"/>
  <c r="B153" i="13"/>
  <c r="C153" i="13" s="1"/>
  <c r="F153" i="13" s="1"/>
  <c r="G153" i="13" s="1"/>
  <c r="J147" i="12"/>
  <c r="K153" i="13"/>
  <c r="J153" i="13"/>
  <c r="I153" i="13"/>
  <c r="H153" i="13"/>
  <c r="M153" i="13"/>
  <c r="L153" i="13"/>
  <c r="H148" i="10"/>
  <c r="I148" i="10" s="1"/>
  <c r="G149" i="10"/>
  <c r="A155" i="11" s="1"/>
  <c r="M148" i="10"/>
  <c r="K155" i="11" l="1"/>
  <c r="I155" i="11"/>
  <c r="H155" i="11"/>
  <c r="L155" i="11"/>
  <c r="M155" i="11"/>
  <c r="J155" i="11"/>
  <c r="J148" i="10"/>
  <c r="B154" i="11"/>
  <c r="C154" i="11" s="1"/>
  <c r="F154" i="11" s="1"/>
  <c r="G154" i="11" s="1"/>
  <c r="A155" i="13"/>
  <c r="G150" i="12"/>
  <c r="H149" i="12"/>
  <c r="I149" i="12" s="1"/>
  <c r="M149" i="12"/>
  <c r="B154" i="13"/>
  <c r="C154" i="13" s="1"/>
  <c r="F154" i="13" s="1"/>
  <c r="G154" i="13" s="1"/>
  <c r="J148" i="12"/>
  <c r="K154" i="13"/>
  <c r="J154" i="13"/>
  <c r="M154" i="13"/>
  <c r="L154" i="13"/>
  <c r="I154" i="13"/>
  <c r="H154" i="13"/>
  <c r="H149" i="10"/>
  <c r="I149" i="10" s="1"/>
  <c r="G150" i="10"/>
  <c r="A156" i="11" s="1"/>
  <c r="M149" i="10"/>
  <c r="J149" i="10" l="1"/>
  <c r="B155" i="11"/>
  <c r="C155" i="11" s="1"/>
  <c r="F155" i="11" s="1"/>
  <c r="G155" i="11" s="1"/>
  <c r="J156" i="11"/>
  <c r="K156" i="11"/>
  <c r="I156" i="11"/>
  <c r="H156" i="11"/>
  <c r="L156" i="11"/>
  <c r="M156" i="11"/>
  <c r="B155" i="13"/>
  <c r="C155" i="13" s="1"/>
  <c r="F155" i="13" s="1"/>
  <c r="G155" i="13" s="1"/>
  <c r="J149" i="12"/>
  <c r="A156" i="13"/>
  <c r="G151" i="12"/>
  <c r="H150" i="12"/>
  <c r="I150" i="12" s="1"/>
  <c r="M150" i="12"/>
  <c r="K155" i="13"/>
  <c r="J155" i="13"/>
  <c r="I155" i="13"/>
  <c r="H155" i="13"/>
  <c r="M155" i="13"/>
  <c r="L155" i="13"/>
  <c r="G151" i="10"/>
  <c r="A157" i="11" s="1"/>
  <c r="H150" i="10"/>
  <c r="I150" i="10" s="1"/>
  <c r="M150" i="10"/>
  <c r="J150" i="10" l="1"/>
  <c r="B156" i="11"/>
  <c r="C156" i="11" s="1"/>
  <c r="F156" i="11" s="1"/>
  <c r="G156" i="11" s="1"/>
  <c r="J157" i="11"/>
  <c r="K157" i="11"/>
  <c r="A157" i="13"/>
  <c r="H151" i="12"/>
  <c r="I151" i="12" s="1"/>
  <c r="G152" i="12"/>
  <c r="M151" i="12"/>
  <c r="K156" i="13"/>
  <c r="J156" i="13"/>
  <c r="M156" i="13"/>
  <c r="L156" i="13"/>
  <c r="I156" i="13"/>
  <c r="H156" i="13"/>
  <c r="B156" i="13"/>
  <c r="C156" i="13" s="1"/>
  <c r="F156" i="13" s="1"/>
  <c r="G156" i="13" s="1"/>
  <c r="J150" i="12"/>
  <c r="G152" i="10"/>
  <c r="A158" i="11" s="1"/>
  <c r="M151" i="10"/>
  <c r="H151" i="10"/>
  <c r="I151" i="10" s="1"/>
  <c r="J151" i="10" l="1"/>
  <c r="B157" i="11"/>
  <c r="C157" i="11" s="1"/>
  <c r="F157" i="11" s="1"/>
  <c r="G157" i="11" s="1"/>
  <c r="M157" i="11" s="1"/>
  <c r="I158" i="11"/>
  <c r="J158" i="11"/>
  <c r="L158" i="11"/>
  <c r="H158" i="11"/>
  <c r="M158" i="11"/>
  <c r="K158" i="11"/>
  <c r="A158" i="13"/>
  <c r="H152" i="12"/>
  <c r="I152" i="12" s="1"/>
  <c r="G153" i="12"/>
  <c r="M152" i="12"/>
  <c r="B157" i="13"/>
  <c r="C157" i="13" s="1"/>
  <c r="F157" i="13" s="1"/>
  <c r="G157" i="13" s="1"/>
  <c r="M157" i="13" s="1"/>
  <c r="J151" i="12"/>
  <c r="K157" i="13"/>
  <c r="J157" i="13"/>
  <c r="I157" i="13"/>
  <c r="H157" i="13"/>
  <c r="H152" i="10"/>
  <c r="I152" i="10" s="1"/>
  <c r="M152" i="10"/>
  <c r="G153" i="10"/>
  <c r="A159" i="11" s="1"/>
  <c r="J152" i="10" l="1"/>
  <c r="B158" i="11"/>
  <c r="C158" i="11" s="1"/>
  <c r="F158" i="11" s="1"/>
  <c r="G158" i="11" s="1"/>
  <c r="H157" i="11"/>
  <c r="I159" i="11"/>
  <c r="J159" i="11"/>
  <c r="M159" i="11"/>
  <c r="H159" i="11"/>
  <c r="K159" i="11"/>
  <c r="L159" i="11"/>
  <c r="I157" i="11"/>
  <c r="L157" i="11"/>
  <c r="L157" i="13"/>
  <c r="A159" i="13"/>
  <c r="G154" i="12"/>
  <c r="H153" i="12"/>
  <c r="I153" i="12" s="1"/>
  <c r="M153" i="12"/>
  <c r="B158" i="13"/>
  <c r="C158" i="13" s="1"/>
  <c r="F158" i="13" s="1"/>
  <c r="G158" i="13" s="1"/>
  <c r="J152" i="12"/>
  <c r="K158" i="13"/>
  <c r="J158" i="13"/>
  <c r="M158" i="13"/>
  <c r="L158" i="13"/>
  <c r="I158" i="13"/>
  <c r="H158" i="13"/>
  <c r="H153" i="10"/>
  <c r="I153" i="10" s="1"/>
  <c r="G154" i="10"/>
  <c r="A160" i="11" s="1"/>
  <c r="M153" i="10"/>
  <c r="K160" i="11" l="1"/>
  <c r="M160" i="11"/>
  <c r="I160" i="11"/>
  <c r="J160" i="11"/>
  <c r="H160" i="11"/>
  <c r="L160" i="11"/>
  <c r="J153" i="10"/>
  <c r="B159" i="11"/>
  <c r="C159" i="11" s="1"/>
  <c r="F159" i="11" s="1"/>
  <c r="G159" i="11" s="1"/>
  <c r="B159" i="13"/>
  <c r="C159" i="13" s="1"/>
  <c r="F159" i="13" s="1"/>
  <c r="G159" i="13" s="1"/>
  <c r="J153" i="12"/>
  <c r="A160" i="13"/>
  <c r="G155" i="12"/>
  <c r="M154" i="12"/>
  <c r="H154" i="12"/>
  <c r="I154" i="12" s="1"/>
  <c r="K159" i="13"/>
  <c r="J159" i="13"/>
  <c r="I159" i="13"/>
  <c r="H159" i="13"/>
  <c r="M159" i="13"/>
  <c r="L159" i="13"/>
  <c r="G155" i="10"/>
  <c r="A161" i="11" s="1"/>
  <c r="H154" i="10"/>
  <c r="I154" i="10" s="1"/>
  <c r="M154" i="10"/>
  <c r="J154" i="10" l="1"/>
  <c r="B160" i="11"/>
  <c r="C160" i="11" s="1"/>
  <c r="F160" i="11" s="1"/>
  <c r="G160" i="11" s="1"/>
  <c r="M161" i="11"/>
  <c r="K161" i="11"/>
  <c r="H161" i="11"/>
  <c r="J161" i="11"/>
  <c r="I161" i="11"/>
  <c r="L161" i="11"/>
  <c r="B160" i="13"/>
  <c r="C160" i="13" s="1"/>
  <c r="F160" i="13" s="1"/>
  <c r="G160" i="13" s="1"/>
  <c r="J154" i="12"/>
  <c r="A161" i="13"/>
  <c r="H155" i="12"/>
  <c r="I155" i="12" s="1"/>
  <c r="M155" i="12"/>
  <c r="G156" i="12"/>
  <c r="K160" i="13"/>
  <c r="J160" i="13"/>
  <c r="M160" i="13"/>
  <c r="L160" i="13"/>
  <c r="I160" i="13"/>
  <c r="H160" i="13"/>
  <c r="G156" i="10"/>
  <c r="A162" i="11" s="1"/>
  <c r="M155" i="10"/>
  <c r="H155" i="10"/>
  <c r="I155" i="10" s="1"/>
  <c r="J155" i="10" l="1"/>
  <c r="B161" i="11"/>
  <c r="C161" i="11" s="1"/>
  <c r="F161" i="11" s="1"/>
  <c r="G161" i="11" s="1"/>
  <c r="L162" i="11"/>
  <c r="I162" i="11"/>
  <c r="M162" i="11"/>
  <c r="H162" i="11"/>
  <c r="J162" i="11"/>
  <c r="K162" i="11"/>
  <c r="K161" i="13"/>
  <c r="J161" i="13"/>
  <c r="I161" i="13"/>
  <c r="H161" i="13"/>
  <c r="M161" i="13"/>
  <c r="L161" i="13"/>
  <c r="A162" i="13"/>
  <c r="H156" i="12"/>
  <c r="I156" i="12" s="1"/>
  <c r="G157" i="12"/>
  <c r="M156" i="12"/>
  <c r="B161" i="13"/>
  <c r="C161" i="13" s="1"/>
  <c r="F161" i="13" s="1"/>
  <c r="G161" i="13" s="1"/>
  <c r="J155" i="12"/>
  <c r="H156" i="10"/>
  <c r="I156" i="10" s="1"/>
  <c r="G157" i="10"/>
  <c r="A163" i="11" s="1"/>
  <c r="M156" i="10"/>
  <c r="I163" i="11" l="1"/>
  <c r="K163" i="11"/>
  <c r="J163" i="11"/>
  <c r="M163" i="11"/>
  <c r="L163" i="11"/>
  <c r="H163" i="11"/>
  <c r="J156" i="10"/>
  <c r="B162" i="11"/>
  <c r="C162" i="11" s="1"/>
  <c r="F162" i="11" s="1"/>
  <c r="G162" i="11" s="1"/>
  <c r="K162" i="13"/>
  <c r="J162" i="13"/>
  <c r="M162" i="13"/>
  <c r="L162" i="13"/>
  <c r="I162" i="13"/>
  <c r="H162" i="13"/>
  <c r="B162" i="13"/>
  <c r="C162" i="13" s="1"/>
  <c r="F162" i="13" s="1"/>
  <c r="G162" i="13" s="1"/>
  <c r="J156" i="12"/>
  <c r="A163" i="13"/>
  <c r="G158" i="12"/>
  <c r="H157" i="12"/>
  <c r="I157" i="12" s="1"/>
  <c r="M157" i="12"/>
  <c r="H157" i="10"/>
  <c r="I157" i="10" s="1"/>
  <c r="G158" i="10"/>
  <c r="A164" i="11" s="1"/>
  <c r="M157" i="10"/>
  <c r="J164" i="11" l="1"/>
  <c r="K164" i="11"/>
  <c r="J157" i="10"/>
  <c r="B163" i="11"/>
  <c r="C163" i="11" s="1"/>
  <c r="F163" i="11" s="1"/>
  <c r="G163" i="11" s="1"/>
  <c r="B163" i="13"/>
  <c r="C163" i="13" s="1"/>
  <c r="F163" i="13" s="1"/>
  <c r="G163" i="13" s="1"/>
  <c r="J157" i="12"/>
  <c r="A164" i="13"/>
  <c r="G159" i="12"/>
  <c r="M158" i="12"/>
  <c r="H158" i="12"/>
  <c r="I158" i="12" s="1"/>
  <c r="K163" i="13"/>
  <c r="J163" i="13"/>
  <c r="I163" i="13"/>
  <c r="H163" i="13"/>
  <c r="M163" i="13"/>
  <c r="L163" i="13"/>
  <c r="G159" i="10"/>
  <c r="A165" i="11" s="1"/>
  <c r="H158" i="10"/>
  <c r="I158" i="10" s="1"/>
  <c r="M158" i="10"/>
  <c r="J158" i="10" l="1"/>
  <c r="B164" i="11"/>
  <c r="I165" i="11"/>
  <c r="K165" i="11"/>
  <c r="H165" i="11"/>
  <c r="L165" i="11"/>
  <c r="J165" i="11"/>
  <c r="M165" i="11"/>
  <c r="B164" i="13"/>
  <c r="C164" i="13" s="1"/>
  <c r="F164" i="13" s="1"/>
  <c r="G164" i="13" s="1"/>
  <c r="J158" i="12"/>
  <c r="A165" i="13"/>
  <c r="H159" i="12"/>
  <c r="I159" i="12" s="1"/>
  <c r="G160" i="12"/>
  <c r="M159" i="12"/>
  <c r="K164" i="13"/>
  <c r="J164" i="13"/>
  <c r="M164" i="13"/>
  <c r="H164" i="13"/>
  <c r="G160" i="10"/>
  <c r="A166" i="11" s="1"/>
  <c r="M159" i="10"/>
  <c r="H159" i="10"/>
  <c r="I159" i="10" s="1"/>
  <c r="J159" i="10" l="1"/>
  <c r="B165" i="11"/>
  <c r="C165" i="11" s="1"/>
  <c r="F165" i="11" s="1"/>
  <c r="G165" i="11" s="1"/>
  <c r="C164" i="11"/>
  <c r="H164" i="11"/>
  <c r="M166" i="11"/>
  <c r="K166" i="11"/>
  <c r="H166" i="11"/>
  <c r="L166" i="11"/>
  <c r="J166" i="11"/>
  <c r="I166" i="11"/>
  <c r="I164" i="13"/>
  <c r="L164" i="13"/>
  <c r="B165" i="13"/>
  <c r="C165" i="13" s="1"/>
  <c r="F165" i="13" s="1"/>
  <c r="G165" i="13" s="1"/>
  <c r="J159" i="12"/>
  <c r="K165" i="13"/>
  <c r="J165" i="13"/>
  <c r="I165" i="13"/>
  <c r="H165" i="13"/>
  <c r="M165" i="13"/>
  <c r="L165" i="13"/>
  <c r="A166" i="13"/>
  <c r="H160" i="12"/>
  <c r="I160" i="12" s="1"/>
  <c r="G161" i="12"/>
  <c r="M160" i="12"/>
  <c r="H160" i="10"/>
  <c r="I160" i="10" s="1"/>
  <c r="M160" i="10"/>
  <c r="G161" i="10"/>
  <c r="A167" i="11" s="1"/>
  <c r="I167" i="11" l="1"/>
  <c r="J167" i="11"/>
  <c r="K167" i="11"/>
  <c r="L167" i="11"/>
  <c r="H167" i="11"/>
  <c r="M167" i="11"/>
  <c r="F164" i="11"/>
  <c r="I164" i="11"/>
  <c r="J160" i="10"/>
  <c r="B166" i="11"/>
  <c r="C166" i="11" s="1"/>
  <c r="F166" i="11" s="1"/>
  <c r="G166" i="11" s="1"/>
  <c r="A167" i="13"/>
  <c r="G162" i="12"/>
  <c r="H161" i="12"/>
  <c r="I161" i="12" s="1"/>
  <c r="M161" i="12"/>
  <c r="B166" i="13"/>
  <c r="C166" i="13" s="1"/>
  <c r="F166" i="13" s="1"/>
  <c r="G166" i="13" s="1"/>
  <c r="J160" i="12"/>
  <c r="K166" i="13"/>
  <c r="J166" i="13"/>
  <c r="M166" i="13"/>
  <c r="L166" i="13"/>
  <c r="I166" i="13"/>
  <c r="H166" i="13"/>
  <c r="H161" i="10"/>
  <c r="I161" i="10" s="1"/>
  <c r="G162" i="10"/>
  <c r="A168" i="11" s="1"/>
  <c r="M161" i="10"/>
  <c r="M168" i="11" l="1"/>
  <c r="K168" i="11"/>
  <c r="H168" i="11"/>
  <c r="L168" i="11"/>
  <c r="J168" i="11"/>
  <c r="I168" i="11"/>
  <c r="J161" i="10"/>
  <c r="B167" i="11"/>
  <c r="C167" i="11" s="1"/>
  <c r="F167" i="11" s="1"/>
  <c r="G167" i="11" s="1"/>
  <c r="G164" i="11"/>
  <c r="M164" i="11" s="1"/>
  <c r="L164" i="11"/>
  <c r="B167" i="13"/>
  <c r="C167" i="13" s="1"/>
  <c r="F167" i="13" s="1"/>
  <c r="G167" i="13" s="1"/>
  <c r="J161" i="12"/>
  <c r="A168" i="13"/>
  <c r="G163" i="12"/>
  <c r="M162" i="12"/>
  <c r="H162" i="12"/>
  <c r="I162" i="12" s="1"/>
  <c r="K167" i="13"/>
  <c r="J167" i="13"/>
  <c r="I167" i="13"/>
  <c r="H167" i="13"/>
  <c r="M167" i="13"/>
  <c r="L167" i="13"/>
  <c r="G163" i="10"/>
  <c r="A169" i="11" s="1"/>
  <c r="H162" i="10"/>
  <c r="I162" i="10" s="1"/>
  <c r="M162" i="10"/>
  <c r="J162" i="10" l="1"/>
  <c r="B168" i="11"/>
  <c r="C168" i="11" s="1"/>
  <c r="F168" i="11" s="1"/>
  <c r="G168" i="11" s="1"/>
  <c r="K169" i="11"/>
  <c r="H169" i="11"/>
  <c r="M169" i="11"/>
  <c r="J169" i="11"/>
  <c r="I169" i="11"/>
  <c r="L169" i="11"/>
  <c r="K168" i="13"/>
  <c r="J168" i="13"/>
  <c r="M168" i="13"/>
  <c r="L168" i="13"/>
  <c r="I168" i="13"/>
  <c r="H168" i="13"/>
  <c r="A169" i="13"/>
  <c r="H163" i="12"/>
  <c r="I163" i="12" s="1"/>
  <c r="G164" i="12"/>
  <c r="M163" i="12"/>
  <c r="B168" i="13"/>
  <c r="C168" i="13" s="1"/>
  <c r="F168" i="13" s="1"/>
  <c r="G168" i="13" s="1"/>
  <c r="J162" i="12"/>
  <c r="G164" i="10"/>
  <c r="A170" i="11" s="1"/>
  <c r="H163" i="10"/>
  <c r="I163" i="10" s="1"/>
  <c r="M163" i="10"/>
  <c r="J163" i="10" l="1"/>
  <c r="B169" i="11"/>
  <c r="C169" i="11" s="1"/>
  <c r="F169" i="11" s="1"/>
  <c r="G169" i="11" s="1"/>
  <c r="K170" i="11"/>
  <c r="M170" i="11"/>
  <c r="I170" i="11"/>
  <c r="J170" i="11"/>
  <c r="L170" i="11"/>
  <c r="H170" i="11"/>
  <c r="B169" i="13"/>
  <c r="C169" i="13" s="1"/>
  <c r="F169" i="13" s="1"/>
  <c r="G169" i="13" s="1"/>
  <c r="J163" i="12"/>
  <c r="K169" i="13"/>
  <c r="J169" i="13"/>
  <c r="I169" i="13"/>
  <c r="H169" i="13"/>
  <c r="M169" i="13"/>
  <c r="L169" i="13"/>
  <c r="A170" i="13"/>
  <c r="H164" i="12"/>
  <c r="I164" i="12" s="1"/>
  <c r="G165" i="12"/>
  <c r="M164" i="12"/>
  <c r="H164" i="10"/>
  <c r="I164" i="10" s="1"/>
  <c r="G165" i="10"/>
  <c r="A171" i="11" s="1"/>
  <c r="M164" i="10"/>
  <c r="J171" i="11" l="1"/>
  <c r="K171" i="11"/>
  <c r="J164" i="10"/>
  <c r="B170" i="11"/>
  <c r="C170" i="11" s="1"/>
  <c r="F170" i="11" s="1"/>
  <c r="G170" i="11" s="1"/>
  <c r="B170" i="13"/>
  <c r="C170" i="13" s="1"/>
  <c r="F170" i="13" s="1"/>
  <c r="G170" i="13" s="1"/>
  <c r="J164" i="12"/>
  <c r="A171" i="13"/>
  <c r="G166" i="12"/>
  <c r="H165" i="12"/>
  <c r="I165" i="12" s="1"/>
  <c r="M165" i="12"/>
  <c r="K170" i="13"/>
  <c r="J170" i="13"/>
  <c r="M170" i="13"/>
  <c r="L170" i="13"/>
  <c r="I170" i="13"/>
  <c r="H170" i="13"/>
  <c r="G166" i="10"/>
  <c r="A172" i="11" s="1"/>
  <c r="H165" i="10"/>
  <c r="I165" i="10" s="1"/>
  <c r="M165" i="10"/>
  <c r="J165" i="10" l="1"/>
  <c r="B171" i="11"/>
  <c r="C171" i="11" s="1"/>
  <c r="F171" i="11" s="1"/>
  <c r="G171" i="11" s="1"/>
  <c r="M171" i="11" s="1"/>
  <c r="L172" i="11"/>
  <c r="K172" i="11"/>
  <c r="I172" i="11"/>
  <c r="H172" i="11"/>
  <c r="J172" i="11"/>
  <c r="M172" i="11"/>
  <c r="A172" i="13"/>
  <c r="G167" i="12"/>
  <c r="H166" i="12"/>
  <c r="I166" i="12" s="1"/>
  <c r="M166" i="12"/>
  <c r="K171" i="13"/>
  <c r="J171" i="13"/>
  <c r="B171" i="13"/>
  <c r="C171" i="13" s="1"/>
  <c r="F171" i="13" s="1"/>
  <c r="G171" i="13" s="1"/>
  <c r="M171" i="13" s="1"/>
  <c r="J165" i="12"/>
  <c r="G167" i="10"/>
  <c r="A173" i="11" s="1"/>
  <c r="H166" i="10"/>
  <c r="I166" i="10" s="1"/>
  <c r="M166" i="10"/>
  <c r="H171" i="11" l="1"/>
  <c r="I171" i="11"/>
  <c r="L171" i="11"/>
  <c r="J166" i="10"/>
  <c r="B172" i="11"/>
  <c r="C172" i="11" s="1"/>
  <c r="F172" i="11" s="1"/>
  <c r="G172" i="11" s="1"/>
  <c r="L173" i="11"/>
  <c r="M173" i="11"/>
  <c r="K173" i="11"/>
  <c r="H173" i="11"/>
  <c r="I173" i="11"/>
  <c r="J173" i="11"/>
  <c r="B172" i="13"/>
  <c r="C172" i="13" s="1"/>
  <c r="F172" i="13" s="1"/>
  <c r="G172" i="13" s="1"/>
  <c r="J166" i="12"/>
  <c r="L171" i="13"/>
  <c r="H171" i="13"/>
  <c r="I171" i="13"/>
  <c r="A173" i="13"/>
  <c r="H167" i="12"/>
  <c r="I167" i="12" s="1"/>
  <c r="G168" i="12"/>
  <c r="M167" i="12"/>
  <c r="K172" i="13"/>
  <c r="J172" i="13"/>
  <c r="M172" i="13"/>
  <c r="L172" i="13"/>
  <c r="I172" i="13"/>
  <c r="H172" i="13"/>
  <c r="G168" i="10"/>
  <c r="A174" i="11" s="1"/>
  <c r="H167" i="10"/>
  <c r="I167" i="10" s="1"/>
  <c r="M167" i="10"/>
  <c r="J174" i="11" l="1"/>
  <c r="K174" i="11"/>
  <c r="I174" i="11"/>
  <c r="L174" i="11"/>
  <c r="M174" i="11"/>
  <c r="H174" i="11"/>
  <c r="J167" i="10"/>
  <c r="B173" i="11"/>
  <c r="C173" i="11" s="1"/>
  <c r="F173" i="11" s="1"/>
  <c r="G173" i="11" s="1"/>
  <c r="A174" i="13"/>
  <c r="H168" i="12"/>
  <c r="I168" i="12" s="1"/>
  <c r="G169" i="12"/>
  <c r="M168" i="12"/>
  <c r="B173" i="13"/>
  <c r="C173" i="13" s="1"/>
  <c r="F173" i="13" s="1"/>
  <c r="G173" i="13" s="1"/>
  <c r="J167" i="12"/>
  <c r="K173" i="13"/>
  <c r="J173" i="13"/>
  <c r="I173" i="13"/>
  <c r="H173" i="13"/>
  <c r="M173" i="13"/>
  <c r="L173" i="13"/>
  <c r="H168" i="10"/>
  <c r="I168" i="10" s="1"/>
  <c r="G169" i="10"/>
  <c r="A175" i="11" s="1"/>
  <c r="M168" i="10"/>
  <c r="K175" i="11" l="1"/>
  <c r="L175" i="11"/>
  <c r="I175" i="11"/>
  <c r="H175" i="11"/>
  <c r="J175" i="11"/>
  <c r="M175" i="11"/>
  <c r="J168" i="10"/>
  <c r="B174" i="11"/>
  <c r="C174" i="11" s="1"/>
  <c r="F174" i="11" s="1"/>
  <c r="G174" i="11" s="1"/>
  <c r="A175" i="13"/>
  <c r="G170" i="12"/>
  <c r="H169" i="12"/>
  <c r="I169" i="12" s="1"/>
  <c r="M169" i="12"/>
  <c r="B174" i="13"/>
  <c r="C174" i="13" s="1"/>
  <c r="F174" i="13" s="1"/>
  <c r="G174" i="13" s="1"/>
  <c r="J168" i="12"/>
  <c r="K174" i="13"/>
  <c r="J174" i="13"/>
  <c r="M174" i="13"/>
  <c r="L174" i="13"/>
  <c r="I174" i="13"/>
  <c r="H174" i="13"/>
  <c r="H169" i="10"/>
  <c r="I169" i="10" s="1"/>
  <c r="G170" i="10"/>
  <c r="A176" i="11" s="1"/>
  <c r="M169" i="10"/>
  <c r="M176" i="11" l="1"/>
  <c r="K176" i="11"/>
  <c r="I176" i="11"/>
  <c r="J176" i="11"/>
  <c r="H176" i="11"/>
  <c r="L176" i="11"/>
  <c r="J169" i="10"/>
  <c r="B175" i="11"/>
  <c r="C175" i="11" s="1"/>
  <c r="F175" i="11" s="1"/>
  <c r="G175" i="11" s="1"/>
  <c r="B175" i="13"/>
  <c r="C175" i="13" s="1"/>
  <c r="F175" i="13" s="1"/>
  <c r="G175" i="13" s="1"/>
  <c r="J169" i="12"/>
  <c r="A176" i="13"/>
  <c r="G171" i="12"/>
  <c r="M170" i="12"/>
  <c r="H170" i="12"/>
  <c r="I170" i="12" s="1"/>
  <c r="K175" i="13"/>
  <c r="J175" i="13"/>
  <c r="I175" i="13"/>
  <c r="H175" i="13"/>
  <c r="M175" i="13"/>
  <c r="L175" i="13"/>
  <c r="G171" i="10"/>
  <c r="A177" i="11" s="1"/>
  <c r="H170" i="10"/>
  <c r="I170" i="10" s="1"/>
  <c r="M170" i="10"/>
  <c r="J170" i="10" l="1"/>
  <c r="B176" i="11"/>
  <c r="C176" i="11" s="1"/>
  <c r="F176" i="11" s="1"/>
  <c r="G176" i="11" s="1"/>
  <c r="K177" i="11"/>
  <c r="H177" i="11"/>
  <c r="M177" i="11"/>
  <c r="J177" i="11"/>
  <c r="I177" i="11"/>
  <c r="L177" i="11"/>
  <c r="K176" i="13"/>
  <c r="J176" i="13"/>
  <c r="M176" i="13"/>
  <c r="L176" i="13"/>
  <c r="I176" i="13"/>
  <c r="H176" i="13"/>
  <c r="A177" i="13"/>
  <c r="H171" i="12"/>
  <c r="I171" i="12" s="1"/>
  <c r="G172" i="12"/>
  <c r="M171" i="12"/>
  <c r="B176" i="13"/>
  <c r="C176" i="13" s="1"/>
  <c r="F176" i="13" s="1"/>
  <c r="G176" i="13" s="1"/>
  <c r="J170" i="12"/>
  <c r="H171" i="10"/>
  <c r="I171" i="10" s="1"/>
  <c r="M171" i="10"/>
  <c r="G172" i="10"/>
  <c r="A178" i="11" s="1"/>
  <c r="J178" i="11" l="1"/>
  <c r="K178" i="11"/>
  <c r="J171" i="10"/>
  <c r="B177" i="11"/>
  <c r="C177" i="11" s="1"/>
  <c r="F177" i="11" s="1"/>
  <c r="G177" i="11" s="1"/>
  <c r="B177" i="13"/>
  <c r="C177" i="13" s="1"/>
  <c r="F177" i="13" s="1"/>
  <c r="G177" i="13" s="1"/>
  <c r="J171" i="12"/>
  <c r="K177" i="13"/>
  <c r="J177" i="13"/>
  <c r="I177" i="13"/>
  <c r="H177" i="13"/>
  <c r="M177" i="13"/>
  <c r="L177" i="13"/>
  <c r="A178" i="13"/>
  <c r="H172" i="12"/>
  <c r="I172" i="12" s="1"/>
  <c r="G173" i="12"/>
  <c r="M172" i="12"/>
  <c r="H172" i="10"/>
  <c r="I172" i="10" s="1"/>
  <c r="G173" i="10"/>
  <c r="A179" i="11" s="1"/>
  <c r="M172" i="10"/>
  <c r="J179" i="11" l="1"/>
  <c r="K179" i="11"/>
  <c r="L179" i="11"/>
  <c r="I179" i="11"/>
  <c r="M179" i="11"/>
  <c r="H179" i="11"/>
  <c r="J172" i="10"/>
  <c r="B178" i="11"/>
  <c r="A179" i="13"/>
  <c r="G174" i="12"/>
  <c r="H173" i="12"/>
  <c r="I173" i="12" s="1"/>
  <c r="M173" i="12"/>
  <c r="B178" i="13"/>
  <c r="C178" i="13" s="1"/>
  <c r="F178" i="13" s="1"/>
  <c r="G178" i="13" s="1"/>
  <c r="J172" i="12"/>
  <c r="K178" i="13"/>
  <c r="J178" i="13"/>
  <c r="M178" i="13"/>
  <c r="G174" i="10"/>
  <c r="A180" i="11" s="1"/>
  <c r="H173" i="10"/>
  <c r="I173" i="10" s="1"/>
  <c r="M173" i="10"/>
  <c r="H178" i="13" l="1"/>
  <c r="M180" i="11"/>
  <c r="L180" i="11"/>
  <c r="J180" i="11"/>
  <c r="K180" i="11"/>
  <c r="H180" i="11"/>
  <c r="I180" i="11"/>
  <c r="C178" i="11"/>
  <c r="H178" i="11"/>
  <c r="J173" i="10"/>
  <c r="B179" i="11"/>
  <c r="C179" i="11" s="1"/>
  <c r="F179" i="11" s="1"/>
  <c r="G179" i="11" s="1"/>
  <c r="I178" i="13"/>
  <c r="L178" i="13"/>
  <c r="B179" i="13"/>
  <c r="C179" i="13" s="1"/>
  <c r="F179" i="13" s="1"/>
  <c r="G179" i="13" s="1"/>
  <c r="J173" i="12"/>
  <c r="A180" i="13"/>
  <c r="G175" i="12"/>
  <c r="M174" i="12"/>
  <c r="H174" i="12"/>
  <c r="I174" i="12" s="1"/>
  <c r="K179" i="13"/>
  <c r="J179" i="13"/>
  <c r="I179" i="13"/>
  <c r="H179" i="13"/>
  <c r="M179" i="13"/>
  <c r="L179" i="13"/>
  <c r="G175" i="10"/>
  <c r="A181" i="11" s="1"/>
  <c r="M174" i="10"/>
  <c r="H174" i="10"/>
  <c r="I174" i="10" s="1"/>
  <c r="J174" i="10" l="1"/>
  <c r="B180" i="11"/>
  <c r="C180" i="11" s="1"/>
  <c r="F180" i="11" s="1"/>
  <c r="G180" i="11" s="1"/>
  <c r="F178" i="11"/>
  <c r="I178" i="11"/>
  <c r="I181" i="11"/>
  <c r="L181" i="11"/>
  <c r="J181" i="11"/>
  <c r="K181" i="11"/>
  <c r="H181" i="11"/>
  <c r="M181" i="11"/>
  <c r="A181" i="13"/>
  <c r="H175" i="12"/>
  <c r="I175" i="12" s="1"/>
  <c r="G176" i="12"/>
  <c r="M175" i="12"/>
  <c r="K180" i="13"/>
  <c r="J180" i="13"/>
  <c r="M180" i="13"/>
  <c r="L180" i="13"/>
  <c r="I180" i="13"/>
  <c r="H180" i="13"/>
  <c r="B180" i="13"/>
  <c r="C180" i="13" s="1"/>
  <c r="F180" i="13" s="1"/>
  <c r="G180" i="13" s="1"/>
  <c r="J174" i="12"/>
  <c r="M175" i="10"/>
  <c r="H175" i="10"/>
  <c r="I175" i="10" s="1"/>
  <c r="G176" i="10"/>
  <c r="A182" i="11" s="1"/>
  <c r="J175" i="10" l="1"/>
  <c r="B181" i="11"/>
  <c r="C181" i="11" s="1"/>
  <c r="F181" i="11" s="1"/>
  <c r="G181" i="11" s="1"/>
  <c r="G178" i="11"/>
  <c r="M178" i="11" s="1"/>
  <c r="L178" i="11"/>
  <c r="I182" i="11"/>
  <c r="K182" i="11"/>
  <c r="J182" i="11"/>
  <c r="H182" i="11"/>
  <c r="M182" i="11"/>
  <c r="L182" i="11"/>
  <c r="A182" i="13"/>
  <c r="H176" i="12"/>
  <c r="I176" i="12" s="1"/>
  <c r="G177" i="12"/>
  <c r="M176" i="12"/>
  <c r="B181" i="13"/>
  <c r="C181" i="13" s="1"/>
  <c r="F181" i="13" s="1"/>
  <c r="G181" i="13" s="1"/>
  <c r="J175" i="12"/>
  <c r="K181" i="13"/>
  <c r="J181" i="13"/>
  <c r="I181" i="13"/>
  <c r="H181" i="13"/>
  <c r="M181" i="13"/>
  <c r="L181" i="13"/>
  <c r="H176" i="10"/>
  <c r="I176" i="10" s="1"/>
  <c r="G177" i="10"/>
  <c r="A183" i="11" s="1"/>
  <c r="M176" i="10"/>
  <c r="M183" i="11" l="1"/>
  <c r="L183" i="11"/>
  <c r="H183" i="11"/>
  <c r="K183" i="11"/>
  <c r="J183" i="11"/>
  <c r="I183" i="11"/>
  <c r="J176" i="10"/>
  <c r="B182" i="11"/>
  <c r="C182" i="11" s="1"/>
  <c r="F182" i="11" s="1"/>
  <c r="G182" i="11" s="1"/>
  <c r="A183" i="13"/>
  <c r="G178" i="12"/>
  <c r="H177" i="12"/>
  <c r="I177" i="12" s="1"/>
  <c r="M177" i="12"/>
  <c r="B182" i="13"/>
  <c r="C182" i="13" s="1"/>
  <c r="F182" i="13" s="1"/>
  <c r="G182" i="13" s="1"/>
  <c r="J176" i="12"/>
  <c r="K182" i="13"/>
  <c r="J182" i="13"/>
  <c r="M182" i="13"/>
  <c r="L182" i="13"/>
  <c r="I182" i="13"/>
  <c r="H182" i="13"/>
  <c r="G178" i="10"/>
  <c r="A184" i="11" s="1"/>
  <c r="H177" i="10"/>
  <c r="I177" i="10" s="1"/>
  <c r="M177" i="10"/>
  <c r="M184" i="11" l="1"/>
  <c r="J184" i="11"/>
  <c r="L184" i="11"/>
  <c r="I184" i="11"/>
  <c r="K184" i="11"/>
  <c r="H184" i="11"/>
  <c r="J177" i="10"/>
  <c r="B183" i="11"/>
  <c r="C183" i="11" s="1"/>
  <c r="F183" i="11" s="1"/>
  <c r="G183" i="11" s="1"/>
  <c r="B183" i="13"/>
  <c r="C183" i="13" s="1"/>
  <c r="F183" i="13" s="1"/>
  <c r="G183" i="13" s="1"/>
  <c r="J177" i="12"/>
  <c r="A184" i="13"/>
  <c r="G179" i="12"/>
  <c r="M178" i="12"/>
  <c r="H178" i="12"/>
  <c r="I178" i="12" s="1"/>
  <c r="J183" i="13"/>
  <c r="I183" i="13"/>
  <c r="M183" i="13"/>
  <c r="H183" i="13"/>
  <c r="L183" i="13"/>
  <c r="K183" i="13"/>
  <c r="G179" i="10"/>
  <c r="A185" i="11" s="1"/>
  <c r="M178" i="10"/>
  <c r="H178" i="10"/>
  <c r="I178" i="10" s="1"/>
  <c r="J178" i="10" l="1"/>
  <c r="B184" i="11"/>
  <c r="C184" i="11" s="1"/>
  <c r="F184" i="11" s="1"/>
  <c r="G184" i="11" s="1"/>
  <c r="J185" i="11"/>
  <c r="K185" i="11"/>
  <c r="A185" i="13"/>
  <c r="H179" i="12"/>
  <c r="I179" i="12" s="1"/>
  <c r="G180" i="12"/>
  <c r="M179" i="12"/>
  <c r="J184" i="13"/>
  <c r="M184" i="13"/>
  <c r="H184" i="13"/>
  <c r="L184" i="13"/>
  <c r="K184" i="13"/>
  <c r="I184" i="13"/>
  <c r="B184" i="13"/>
  <c r="C184" i="13" s="1"/>
  <c r="F184" i="13" s="1"/>
  <c r="G184" i="13" s="1"/>
  <c r="J178" i="12"/>
  <c r="G180" i="10"/>
  <c r="A186" i="11" s="1"/>
  <c r="M179" i="10"/>
  <c r="H179" i="10"/>
  <c r="I179" i="10" s="1"/>
  <c r="J179" i="10" l="1"/>
  <c r="B185" i="11"/>
  <c r="J186" i="11"/>
  <c r="L186" i="11"/>
  <c r="I186" i="11"/>
  <c r="K186" i="11"/>
  <c r="M186" i="11"/>
  <c r="H186" i="11"/>
  <c r="A186" i="13"/>
  <c r="H180" i="12"/>
  <c r="I180" i="12" s="1"/>
  <c r="G181" i="12"/>
  <c r="M180" i="12"/>
  <c r="B185" i="13"/>
  <c r="C185" i="13" s="1"/>
  <c r="F185" i="13" s="1"/>
  <c r="G185" i="13" s="1"/>
  <c r="M185" i="13" s="1"/>
  <c r="J179" i="12"/>
  <c r="K185" i="13"/>
  <c r="J185" i="13"/>
  <c r="L185" i="13"/>
  <c r="H180" i="10"/>
  <c r="I180" i="10" s="1"/>
  <c r="M180" i="10"/>
  <c r="G181" i="10"/>
  <c r="A187" i="11" s="1"/>
  <c r="H185" i="13" l="1"/>
  <c r="J180" i="10"/>
  <c r="B186" i="11"/>
  <c r="C186" i="11" s="1"/>
  <c r="F186" i="11" s="1"/>
  <c r="G186" i="11" s="1"/>
  <c r="C185" i="11"/>
  <c r="H185" i="11"/>
  <c r="J187" i="11"/>
  <c r="L187" i="11"/>
  <c r="H187" i="11"/>
  <c r="M187" i="11"/>
  <c r="K187" i="11"/>
  <c r="I187" i="11"/>
  <c r="I185" i="13"/>
  <c r="A187" i="13"/>
  <c r="G182" i="12"/>
  <c r="H181" i="12"/>
  <c r="I181" i="12" s="1"/>
  <c r="M181" i="12"/>
  <c r="B186" i="13"/>
  <c r="C186" i="13" s="1"/>
  <c r="F186" i="13" s="1"/>
  <c r="G186" i="13" s="1"/>
  <c r="J180" i="12"/>
  <c r="K186" i="13"/>
  <c r="J186" i="13"/>
  <c r="I186" i="13"/>
  <c r="H186" i="13"/>
  <c r="M186" i="13"/>
  <c r="L186" i="13"/>
  <c r="G182" i="10"/>
  <c r="A188" i="11" s="1"/>
  <c r="H181" i="10"/>
  <c r="I181" i="10" s="1"/>
  <c r="M181" i="10"/>
  <c r="I188" i="11" l="1"/>
  <c r="L188" i="11"/>
  <c r="K188" i="11"/>
  <c r="H188" i="11"/>
  <c r="M188" i="11"/>
  <c r="J188" i="11"/>
  <c r="F185" i="11"/>
  <c r="I185" i="11"/>
  <c r="J181" i="10"/>
  <c r="B187" i="11"/>
  <c r="C187" i="11" s="1"/>
  <c r="F187" i="11" s="1"/>
  <c r="G187" i="11" s="1"/>
  <c r="B187" i="13"/>
  <c r="C187" i="13" s="1"/>
  <c r="F187" i="13" s="1"/>
  <c r="G187" i="13" s="1"/>
  <c r="J181" i="12"/>
  <c r="A188" i="13"/>
  <c r="G183" i="12"/>
  <c r="M182" i="12"/>
  <c r="H182" i="12"/>
  <c r="I182" i="12" s="1"/>
  <c r="K187" i="13"/>
  <c r="J187" i="13"/>
  <c r="M187" i="13"/>
  <c r="L187" i="13"/>
  <c r="I187" i="13"/>
  <c r="H187" i="13"/>
  <c r="G183" i="10"/>
  <c r="A189" i="11" s="1"/>
  <c r="H182" i="10"/>
  <c r="I182" i="10" s="1"/>
  <c r="M182" i="10"/>
  <c r="M189" i="11" l="1"/>
  <c r="K189" i="11"/>
  <c r="I189" i="11"/>
  <c r="H189" i="11"/>
  <c r="J189" i="11"/>
  <c r="L189" i="11"/>
  <c r="G185" i="11"/>
  <c r="M185" i="11" s="1"/>
  <c r="L185" i="11"/>
  <c r="J182" i="10"/>
  <c r="B188" i="11"/>
  <c r="C188" i="11" s="1"/>
  <c r="F188" i="11" s="1"/>
  <c r="G188" i="11" s="1"/>
  <c r="A189" i="13"/>
  <c r="H183" i="12"/>
  <c r="I183" i="12" s="1"/>
  <c r="G184" i="12"/>
  <c r="M183" i="12"/>
  <c r="K188" i="13"/>
  <c r="J188" i="13"/>
  <c r="I188" i="13"/>
  <c r="H188" i="13"/>
  <c r="M188" i="13"/>
  <c r="L188" i="13"/>
  <c r="B188" i="13"/>
  <c r="C188" i="13" s="1"/>
  <c r="F188" i="13" s="1"/>
  <c r="G188" i="13" s="1"/>
  <c r="J182" i="12"/>
  <c r="G184" i="10"/>
  <c r="A190" i="11" s="1"/>
  <c r="M183" i="10"/>
  <c r="H183" i="10"/>
  <c r="I183" i="10" s="1"/>
  <c r="J183" i="10" l="1"/>
  <c r="B189" i="11"/>
  <c r="C189" i="11" s="1"/>
  <c r="F189" i="11" s="1"/>
  <c r="G189" i="11" s="1"/>
  <c r="H190" i="11"/>
  <c r="M190" i="11"/>
  <c r="K190" i="11"/>
  <c r="L190" i="11"/>
  <c r="J190" i="11"/>
  <c r="I190" i="11"/>
  <c r="A190" i="13"/>
  <c r="H184" i="12"/>
  <c r="I184" i="12" s="1"/>
  <c r="G185" i="12"/>
  <c r="M184" i="12"/>
  <c r="B189" i="13"/>
  <c r="C189" i="13" s="1"/>
  <c r="F189" i="13" s="1"/>
  <c r="G189" i="13" s="1"/>
  <c r="J183" i="12"/>
  <c r="K189" i="13"/>
  <c r="J189" i="13"/>
  <c r="M189" i="13"/>
  <c r="L189" i="13"/>
  <c r="I189" i="13"/>
  <c r="H189" i="13"/>
  <c r="H184" i="10"/>
  <c r="I184" i="10" s="1"/>
  <c r="G185" i="10"/>
  <c r="A191" i="11" s="1"/>
  <c r="M184" i="10"/>
  <c r="J191" i="11" l="1"/>
  <c r="L191" i="11"/>
  <c r="I191" i="11"/>
  <c r="H191" i="11"/>
  <c r="K191" i="11"/>
  <c r="M191" i="11"/>
  <c r="J184" i="10"/>
  <c r="B190" i="11"/>
  <c r="C190" i="11" s="1"/>
  <c r="F190" i="11" s="1"/>
  <c r="G190" i="11" s="1"/>
  <c r="A191" i="13"/>
  <c r="G186" i="12"/>
  <c r="H185" i="12"/>
  <c r="I185" i="12" s="1"/>
  <c r="M185" i="12"/>
  <c r="B190" i="13"/>
  <c r="C190" i="13" s="1"/>
  <c r="F190" i="13" s="1"/>
  <c r="G190" i="13" s="1"/>
  <c r="J184" i="12"/>
  <c r="K190" i="13"/>
  <c r="J190" i="13"/>
  <c r="I190" i="13"/>
  <c r="H190" i="13"/>
  <c r="M190" i="13"/>
  <c r="L190" i="13"/>
  <c r="G186" i="10"/>
  <c r="A192" i="11" s="1"/>
  <c r="H185" i="10"/>
  <c r="I185" i="10" s="1"/>
  <c r="M185" i="10"/>
  <c r="J185" i="10" l="1"/>
  <c r="B191" i="11"/>
  <c r="C191" i="11" s="1"/>
  <c r="F191" i="11" s="1"/>
  <c r="G191" i="11" s="1"/>
  <c r="J192" i="11"/>
  <c r="K192" i="11"/>
  <c r="B191" i="13"/>
  <c r="C191" i="13" s="1"/>
  <c r="F191" i="13" s="1"/>
  <c r="G191" i="13" s="1"/>
  <c r="J185" i="12"/>
  <c r="A192" i="13"/>
  <c r="G187" i="12"/>
  <c r="M186" i="12"/>
  <c r="H186" i="12"/>
  <c r="I186" i="12" s="1"/>
  <c r="K191" i="13"/>
  <c r="J191" i="13"/>
  <c r="M191" i="13"/>
  <c r="L191" i="13"/>
  <c r="I191" i="13"/>
  <c r="H191" i="13"/>
  <c r="G187" i="10"/>
  <c r="A193" i="11" s="1"/>
  <c r="M186" i="10"/>
  <c r="H186" i="10"/>
  <c r="I186" i="10" s="1"/>
  <c r="J186" i="10" l="1"/>
  <c r="B192" i="11"/>
  <c r="L193" i="11"/>
  <c r="J193" i="11"/>
  <c r="I193" i="11"/>
  <c r="K193" i="11"/>
  <c r="M193" i="11"/>
  <c r="H193" i="11"/>
  <c r="A193" i="13"/>
  <c r="H187" i="12"/>
  <c r="I187" i="12" s="1"/>
  <c r="M187" i="12"/>
  <c r="G188" i="12"/>
  <c r="K192" i="13"/>
  <c r="J192" i="13"/>
  <c r="B192" i="13"/>
  <c r="C192" i="13" s="1"/>
  <c r="F192" i="13" s="1"/>
  <c r="G192" i="13" s="1"/>
  <c r="M192" i="13" s="1"/>
  <c r="J186" i="12"/>
  <c r="H187" i="10"/>
  <c r="I187" i="10" s="1"/>
  <c r="G188" i="10"/>
  <c r="A194" i="11" s="1"/>
  <c r="M187" i="10"/>
  <c r="I194" i="11" l="1"/>
  <c r="M194" i="11"/>
  <c r="J194" i="11"/>
  <c r="L194" i="11"/>
  <c r="K194" i="11"/>
  <c r="H194" i="11"/>
  <c r="C192" i="11"/>
  <c r="H192" i="11"/>
  <c r="J187" i="10"/>
  <c r="B193" i="11"/>
  <c r="C193" i="11" s="1"/>
  <c r="F193" i="11" s="1"/>
  <c r="G193" i="11" s="1"/>
  <c r="I192" i="13"/>
  <c r="L192" i="13"/>
  <c r="H192" i="13"/>
  <c r="A194" i="13"/>
  <c r="H188" i="12"/>
  <c r="I188" i="12" s="1"/>
  <c r="G189" i="12"/>
  <c r="M188" i="12"/>
  <c r="B193" i="13"/>
  <c r="C193" i="13" s="1"/>
  <c r="F193" i="13" s="1"/>
  <c r="G193" i="13" s="1"/>
  <c r="J187" i="12"/>
  <c r="K193" i="13"/>
  <c r="J193" i="13"/>
  <c r="M193" i="13"/>
  <c r="L193" i="13"/>
  <c r="I193" i="13"/>
  <c r="H193" i="13"/>
  <c r="H188" i="10"/>
  <c r="I188" i="10" s="1"/>
  <c r="G189" i="10"/>
  <c r="A195" i="11" s="1"/>
  <c r="M188" i="10"/>
  <c r="J188" i="10" l="1"/>
  <c r="B194" i="11"/>
  <c r="C194" i="11" s="1"/>
  <c r="F194" i="11" s="1"/>
  <c r="G194" i="11" s="1"/>
  <c r="L195" i="11"/>
  <c r="H195" i="11"/>
  <c r="J195" i="11"/>
  <c r="I195" i="11"/>
  <c r="M195" i="11"/>
  <c r="K195" i="11"/>
  <c r="F192" i="11"/>
  <c r="I192" i="11"/>
  <c r="K194" i="13"/>
  <c r="J194" i="13"/>
  <c r="I194" i="13"/>
  <c r="H194" i="13"/>
  <c r="M194" i="13"/>
  <c r="L194" i="13"/>
  <c r="A195" i="13"/>
  <c r="G190" i="12"/>
  <c r="H189" i="12"/>
  <c r="I189" i="12" s="1"/>
  <c r="M189" i="12"/>
  <c r="B194" i="13"/>
  <c r="C194" i="13" s="1"/>
  <c r="F194" i="13" s="1"/>
  <c r="G194" i="13" s="1"/>
  <c r="J188" i="12"/>
  <c r="G190" i="10"/>
  <c r="A196" i="11" s="1"/>
  <c r="H189" i="10"/>
  <c r="I189" i="10" s="1"/>
  <c r="M189" i="10"/>
  <c r="G192" i="11" l="1"/>
  <c r="M192" i="11" s="1"/>
  <c r="L192" i="11"/>
  <c r="L196" i="11"/>
  <c r="K196" i="11"/>
  <c r="M196" i="11"/>
  <c r="J196" i="11"/>
  <c r="H196" i="11"/>
  <c r="I196" i="11"/>
  <c r="J189" i="10"/>
  <c r="B195" i="11"/>
  <c r="C195" i="11" s="1"/>
  <c r="F195" i="11" s="1"/>
  <c r="G195" i="11" s="1"/>
  <c r="A196" i="13"/>
  <c r="G191" i="12"/>
  <c r="H190" i="12"/>
  <c r="I190" i="12" s="1"/>
  <c r="M190" i="12"/>
  <c r="K195" i="13"/>
  <c r="J195" i="13"/>
  <c r="M195" i="13"/>
  <c r="L195" i="13"/>
  <c r="I195" i="13"/>
  <c r="H195" i="13"/>
  <c r="B195" i="13"/>
  <c r="C195" i="13" s="1"/>
  <c r="F195" i="13" s="1"/>
  <c r="G195" i="13" s="1"/>
  <c r="J189" i="12"/>
  <c r="G191" i="10"/>
  <c r="A197" i="11" s="1"/>
  <c r="M190" i="10"/>
  <c r="H190" i="10"/>
  <c r="I190" i="10" s="1"/>
  <c r="L197" i="11" l="1"/>
  <c r="J197" i="11"/>
  <c r="K197" i="11"/>
  <c r="H197" i="11"/>
  <c r="I197" i="11"/>
  <c r="M197" i="11"/>
  <c r="J190" i="10"/>
  <c r="B196" i="11"/>
  <c r="C196" i="11" s="1"/>
  <c r="F196" i="11" s="1"/>
  <c r="G196" i="11" s="1"/>
  <c r="B196" i="13"/>
  <c r="C196" i="13" s="1"/>
  <c r="F196" i="13" s="1"/>
  <c r="G196" i="13" s="1"/>
  <c r="J190" i="12"/>
  <c r="A197" i="13"/>
  <c r="H191" i="12"/>
  <c r="I191" i="12" s="1"/>
  <c r="G192" i="12"/>
  <c r="M191" i="12"/>
  <c r="K196" i="13"/>
  <c r="J196" i="13"/>
  <c r="I196" i="13"/>
  <c r="H196" i="13"/>
  <c r="M196" i="13"/>
  <c r="L196" i="13"/>
  <c r="H191" i="10"/>
  <c r="I191" i="10" s="1"/>
  <c r="M191" i="10"/>
  <c r="G192" i="10"/>
  <c r="A198" i="11" s="1"/>
  <c r="K198" i="11" l="1"/>
  <c r="M198" i="11"/>
  <c r="L198" i="11"/>
  <c r="J198" i="11"/>
  <c r="I198" i="11"/>
  <c r="H198" i="11"/>
  <c r="J191" i="10"/>
  <c r="B197" i="11"/>
  <c r="C197" i="11" s="1"/>
  <c r="F197" i="11" s="1"/>
  <c r="G197" i="11" s="1"/>
  <c r="B197" i="13"/>
  <c r="C197" i="13" s="1"/>
  <c r="F197" i="13" s="1"/>
  <c r="G197" i="13" s="1"/>
  <c r="J191" i="12"/>
  <c r="M197" i="13"/>
  <c r="I197" i="13"/>
  <c r="H197" i="13"/>
  <c r="L197" i="13"/>
  <c r="K197" i="13"/>
  <c r="J197" i="13"/>
  <c r="A198" i="13"/>
  <c r="H192" i="12"/>
  <c r="I192" i="12" s="1"/>
  <c r="G193" i="12"/>
  <c r="M192" i="12"/>
  <c r="H192" i="10"/>
  <c r="I192" i="10" s="1"/>
  <c r="G193" i="10"/>
  <c r="A199" i="11" s="1"/>
  <c r="M192" i="10"/>
  <c r="J199" i="11" l="1"/>
  <c r="K199" i="11"/>
  <c r="J192" i="10"/>
  <c r="B198" i="11"/>
  <c r="C198" i="11" s="1"/>
  <c r="F198" i="11" s="1"/>
  <c r="G198" i="11" s="1"/>
  <c r="A199" i="13"/>
  <c r="G194" i="12"/>
  <c r="H193" i="12"/>
  <c r="I193" i="12" s="1"/>
  <c r="M193" i="12"/>
  <c r="B198" i="13"/>
  <c r="C198" i="13" s="1"/>
  <c r="F198" i="13" s="1"/>
  <c r="G198" i="13" s="1"/>
  <c r="J192" i="12"/>
  <c r="M198" i="13"/>
  <c r="I198" i="13"/>
  <c r="L198" i="13"/>
  <c r="K198" i="13"/>
  <c r="J198" i="13"/>
  <c r="H198" i="13"/>
  <c r="G194" i="10"/>
  <c r="A200" i="11" s="1"/>
  <c r="H193" i="10"/>
  <c r="I193" i="10" s="1"/>
  <c r="M193" i="10"/>
  <c r="J193" i="10" l="1"/>
  <c r="B199" i="11"/>
  <c r="C199" i="11" s="1"/>
  <c r="M200" i="11"/>
  <c r="I200" i="11"/>
  <c r="L200" i="11"/>
  <c r="H200" i="11"/>
  <c r="K200" i="11"/>
  <c r="J200" i="11"/>
  <c r="B199" i="13"/>
  <c r="C199" i="13" s="1"/>
  <c r="F199" i="13" s="1"/>
  <c r="G199" i="13" s="1"/>
  <c r="M199" i="13" s="1"/>
  <c r="J193" i="12"/>
  <c r="A200" i="13"/>
  <c r="G195" i="12"/>
  <c r="M194" i="12"/>
  <c r="H194" i="12"/>
  <c r="I194" i="12" s="1"/>
  <c r="K199" i="13"/>
  <c r="J199" i="13"/>
  <c r="H199" i="13"/>
  <c r="G195" i="10"/>
  <c r="A201" i="11" s="1"/>
  <c r="H194" i="10"/>
  <c r="I194" i="10" s="1"/>
  <c r="M194" i="10"/>
  <c r="J194" i="10" l="1"/>
  <c r="B200" i="11"/>
  <c r="C200" i="11" s="1"/>
  <c r="F200" i="11" s="1"/>
  <c r="G200" i="11" s="1"/>
  <c r="I201" i="11"/>
  <c r="J201" i="11"/>
  <c r="K201" i="11"/>
  <c r="H201" i="11"/>
  <c r="M201" i="11"/>
  <c r="L201" i="11"/>
  <c r="H199" i="11"/>
  <c r="F199" i="11"/>
  <c r="I199" i="11"/>
  <c r="I199" i="13"/>
  <c r="L199" i="13"/>
  <c r="A201" i="13"/>
  <c r="H195" i="12"/>
  <c r="I195" i="12" s="1"/>
  <c r="G196" i="12"/>
  <c r="M195" i="12"/>
  <c r="M200" i="13"/>
  <c r="I200" i="13"/>
  <c r="J200" i="13"/>
  <c r="H200" i="13"/>
  <c r="L200" i="13"/>
  <c r="K200" i="13"/>
  <c r="B200" i="13"/>
  <c r="C200" i="13" s="1"/>
  <c r="F200" i="13" s="1"/>
  <c r="G200" i="13" s="1"/>
  <c r="J194" i="12"/>
  <c r="H195" i="10"/>
  <c r="I195" i="10" s="1"/>
  <c r="G196" i="10"/>
  <c r="A202" i="11" s="1"/>
  <c r="M195" i="10"/>
  <c r="I202" i="11" l="1"/>
  <c r="K202" i="11"/>
  <c r="J202" i="11"/>
  <c r="M202" i="11"/>
  <c r="L202" i="11"/>
  <c r="H202" i="11"/>
  <c r="J195" i="10"/>
  <c r="B201" i="11"/>
  <c r="C201" i="11" s="1"/>
  <c r="F201" i="11" s="1"/>
  <c r="G201" i="11" s="1"/>
  <c r="G199" i="11"/>
  <c r="M199" i="11" s="1"/>
  <c r="L199" i="11"/>
  <c r="B201" i="13"/>
  <c r="C201" i="13" s="1"/>
  <c r="F201" i="13" s="1"/>
  <c r="G201" i="13" s="1"/>
  <c r="J195" i="12"/>
  <c r="A202" i="13"/>
  <c r="H196" i="12"/>
  <c r="I196" i="12" s="1"/>
  <c r="G197" i="12"/>
  <c r="M196" i="12"/>
  <c r="M201" i="13"/>
  <c r="I201" i="13"/>
  <c r="H201" i="13"/>
  <c r="L201" i="13"/>
  <c r="K201" i="13"/>
  <c r="J201" i="13"/>
  <c r="H196" i="10"/>
  <c r="I196" i="10" s="1"/>
  <c r="G197" i="10"/>
  <c r="A203" i="11" s="1"/>
  <c r="M196" i="10"/>
  <c r="J196" i="10" l="1"/>
  <c r="B202" i="11"/>
  <c r="C202" i="11" s="1"/>
  <c r="F202" i="11" s="1"/>
  <c r="G202" i="11" s="1"/>
  <c r="I203" i="11"/>
  <c r="J203" i="11"/>
  <c r="L203" i="11"/>
  <c r="K203" i="11"/>
  <c r="H203" i="11"/>
  <c r="M203" i="11"/>
  <c r="B202" i="13"/>
  <c r="C202" i="13" s="1"/>
  <c r="F202" i="13" s="1"/>
  <c r="G202" i="13" s="1"/>
  <c r="J196" i="12"/>
  <c r="M202" i="13"/>
  <c r="I202" i="13"/>
  <c r="L202" i="13"/>
  <c r="K202" i="13"/>
  <c r="J202" i="13"/>
  <c r="H202" i="13"/>
  <c r="A203" i="13"/>
  <c r="G198" i="12"/>
  <c r="H197" i="12"/>
  <c r="I197" i="12" s="1"/>
  <c r="M197" i="12"/>
  <c r="G198" i="10"/>
  <c r="A204" i="11" s="1"/>
  <c r="H197" i="10"/>
  <c r="I197" i="10" s="1"/>
  <c r="M197" i="10"/>
  <c r="J197" i="10" l="1"/>
  <c r="B203" i="11"/>
  <c r="C203" i="11" s="1"/>
  <c r="F203" i="11" s="1"/>
  <c r="G203" i="11" s="1"/>
  <c r="M204" i="11"/>
  <c r="K204" i="11"/>
  <c r="H204" i="11"/>
  <c r="I204" i="11"/>
  <c r="J204" i="11"/>
  <c r="L204" i="11"/>
  <c r="B203" i="13"/>
  <c r="C203" i="13" s="1"/>
  <c r="F203" i="13" s="1"/>
  <c r="G203" i="13" s="1"/>
  <c r="J197" i="12"/>
  <c r="A204" i="13"/>
  <c r="G199" i="12"/>
  <c r="M198" i="12"/>
  <c r="H198" i="12"/>
  <c r="I198" i="12" s="1"/>
  <c r="M203" i="13"/>
  <c r="I203" i="13"/>
  <c r="K203" i="13"/>
  <c r="J203" i="13"/>
  <c r="H203" i="13"/>
  <c r="L203" i="13"/>
  <c r="G199" i="10"/>
  <c r="A205" i="11" s="1"/>
  <c r="M198" i="10"/>
  <c r="H198" i="10"/>
  <c r="I198" i="10" s="1"/>
  <c r="J198" i="10" l="1"/>
  <c r="B204" i="11"/>
  <c r="C204" i="11" s="1"/>
  <c r="F204" i="11" s="1"/>
  <c r="G204" i="11" s="1"/>
  <c r="H205" i="11"/>
  <c r="M205" i="11"/>
  <c r="K205" i="11"/>
  <c r="L205" i="11"/>
  <c r="J205" i="11"/>
  <c r="I205" i="11"/>
  <c r="A205" i="13"/>
  <c r="H199" i="12"/>
  <c r="I199" i="12" s="1"/>
  <c r="G200" i="12"/>
  <c r="M199" i="12"/>
  <c r="B204" i="13"/>
  <c r="C204" i="13" s="1"/>
  <c r="F204" i="13" s="1"/>
  <c r="G204" i="13" s="1"/>
  <c r="J198" i="12"/>
  <c r="M204" i="13"/>
  <c r="I204" i="13"/>
  <c r="J204" i="13"/>
  <c r="H204" i="13"/>
  <c r="L204" i="13"/>
  <c r="K204" i="13"/>
  <c r="H199" i="10"/>
  <c r="I199" i="10" s="1"/>
  <c r="M199" i="10"/>
  <c r="G200" i="10"/>
  <c r="A206" i="11" s="1"/>
  <c r="J206" i="11" l="1"/>
  <c r="K206" i="11"/>
  <c r="J199" i="10"/>
  <c r="B205" i="11"/>
  <c r="C205" i="11" s="1"/>
  <c r="F205" i="11" s="1"/>
  <c r="G205" i="11" s="1"/>
  <c r="A206" i="13"/>
  <c r="H200" i="12"/>
  <c r="I200" i="12" s="1"/>
  <c r="G201" i="12"/>
  <c r="M200" i="12"/>
  <c r="B205" i="13"/>
  <c r="C205" i="13" s="1"/>
  <c r="F205" i="13" s="1"/>
  <c r="G205" i="13" s="1"/>
  <c r="J199" i="12"/>
  <c r="M205" i="13"/>
  <c r="I205" i="13"/>
  <c r="H205" i="13"/>
  <c r="L205" i="13"/>
  <c r="K205" i="13"/>
  <c r="J205" i="13"/>
  <c r="H200" i="10"/>
  <c r="I200" i="10" s="1"/>
  <c r="G201" i="10"/>
  <c r="A207" i="11" s="1"/>
  <c r="M200" i="10"/>
  <c r="M207" i="11" l="1"/>
  <c r="J207" i="11"/>
  <c r="H207" i="11"/>
  <c r="L207" i="11"/>
  <c r="K207" i="11"/>
  <c r="I207" i="11"/>
  <c r="J200" i="10"/>
  <c r="B206" i="11"/>
  <c r="C206" i="11" s="1"/>
  <c r="F206" i="11" s="1"/>
  <c r="G206" i="11" s="1"/>
  <c r="M206" i="11" s="1"/>
  <c r="A207" i="13"/>
  <c r="G202" i="12"/>
  <c r="H201" i="12"/>
  <c r="I201" i="12" s="1"/>
  <c r="M201" i="12"/>
  <c r="B206" i="13"/>
  <c r="C206" i="13" s="1"/>
  <c r="F206" i="13" s="1"/>
  <c r="G206" i="13" s="1"/>
  <c r="M206" i="13" s="1"/>
  <c r="J200" i="12"/>
  <c r="K206" i="13"/>
  <c r="J206" i="13"/>
  <c r="H206" i="13"/>
  <c r="G202" i="10"/>
  <c r="A208" i="11" s="1"/>
  <c r="H201" i="10"/>
  <c r="I201" i="10" s="1"/>
  <c r="M201" i="10"/>
  <c r="L206" i="13" l="1"/>
  <c r="L206" i="11"/>
  <c r="J201" i="10"/>
  <c r="B207" i="11"/>
  <c r="C207" i="11" s="1"/>
  <c r="F207" i="11" s="1"/>
  <c r="G207" i="11" s="1"/>
  <c r="L208" i="11"/>
  <c r="J208" i="11"/>
  <c r="M208" i="11"/>
  <c r="K208" i="11"/>
  <c r="H208" i="11"/>
  <c r="I208" i="11"/>
  <c r="H206" i="11"/>
  <c r="I206" i="11"/>
  <c r="I206" i="13"/>
  <c r="B207" i="13"/>
  <c r="C207" i="13" s="1"/>
  <c r="F207" i="13" s="1"/>
  <c r="G207" i="13" s="1"/>
  <c r="J201" i="12"/>
  <c r="A208" i="13"/>
  <c r="G203" i="12"/>
  <c r="M202" i="12"/>
  <c r="H202" i="12"/>
  <c r="I202" i="12" s="1"/>
  <c r="M207" i="13"/>
  <c r="I207" i="13"/>
  <c r="K207" i="13"/>
  <c r="J207" i="13"/>
  <c r="L207" i="13"/>
  <c r="H207" i="13"/>
  <c r="G203" i="10"/>
  <c r="A209" i="11" s="1"/>
  <c r="M202" i="10"/>
  <c r="H202" i="10"/>
  <c r="I202" i="10" s="1"/>
  <c r="K209" i="11" l="1"/>
  <c r="J209" i="11"/>
  <c r="L209" i="11"/>
  <c r="I209" i="11"/>
  <c r="H209" i="11"/>
  <c r="M209" i="11"/>
  <c r="J202" i="10"/>
  <c r="B208" i="11"/>
  <c r="C208" i="11" s="1"/>
  <c r="F208" i="11" s="1"/>
  <c r="G208" i="11" s="1"/>
  <c r="A209" i="13"/>
  <c r="H203" i="12"/>
  <c r="I203" i="12" s="1"/>
  <c r="G204" i="12"/>
  <c r="M203" i="12"/>
  <c r="M208" i="13"/>
  <c r="I208" i="13"/>
  <c r="J208" i="13"/>
  <c r="H208" i="13"/>
  <c r="L208" i="13"/>
  <c r="K208" i="13"/>
  <c r="B208" i="13"/>
  <c r="C208" i="13" s="1"/>
  <c r="F208" i="13" s="1"/>
  <c r="G208" i="13" s="1"/>
  <c r="J202" i="12"/>
  <c r="H203" i="10"/>
  <c r="I203" i="10" s="1"/>
  <c r="G204" i="10"/>
  <c r="A210" i="11" s="1"/>
  <c r="M203" i="10"/>
  <c r="M210" i="11" l="1"/>
  <c r="I210" i="11"/>
  <c r="H210" i="11"/>
  <c r="K210" i="11"/>
  <c r="L210" i="11"/>
  <c r="J210" i="11"/>
  <c r="J203" i="10"/>
  <c r="B209" i="11"/>
  <c r="C209" i="11" s="1"/>
  <c r="F209" i="11" s="1"/>
  <c r="G209" i="11" s="1"/>
  <c r="A210" i="13"/>
  <c r="H204" i="12"/>
  <c r="I204" i="12" s="1"/>
  <c r="G205" i="12"/>
  <c r="M204" i="12"/>
  <c r="B209" i="13"/>
  <c r="C209" i="13" s="1"/>
  <c r="F209" i="13" s="1"/>
  <c r="G209" i="13" s="1"/>
  <c r="J203" i="12"/>
  <c r="M209" i="13"/>
  <c r="I209" i="13"/>
  <c r="H209" i="13"/>
  <c r="L209" i="13"/>
  <c r="K209" i="13"/>
  <c r="J209" i="13"/>
  <c r="H204" i="10"/>
  <c r="I204" i="10" s="1"/>
  <c r="G205" i="10"/>
  <c r="A211" i="11" s="1"/>
  <c r="M204" i="10"/>
  <c r="H211" i="11" l="1"/>
  <c r="M211" i="11"/>
  <c r="J211" i="11"/>
  <c r="L211" i="11"/>
  <c r="K211" i="11"/>
  <c r="I211" i="11"/>
  <c r="J204" i="10"/>
  <c r="B210" i="11"/>
  <c r="C210" i="11" s="1"/>
  <c r="F210" i="11" s="1"/>
  <c r="G210" i="11" s="1"/>
  <c r="G206" i="12"/>
  <c r="H205" i="12"/>
  <c r="I205" i="12" s="1"/>
  <c r="A211" i="13"/>
  <c r="M205" i="12"/>
  <c r="B210" i="13"/>
  <c r="C210" i="13" s="1"/>
  <c r="F210" i="13" s="1"/>
  <c r="G210" i="13" s="1"/>
  <c r="J204" i="12"/>
  <c r="M210" i="13"/>
  <c r="I210" i="13"/>
  <c r="L210" i="13"/>
  <c r="K210" i="13"/>
  <c r="J210" i="13"/>
  <c r="H210" i="13"/>
  <c r="G206" i="10"/>
  <c r="A212" i="11" s="1"/>
  <c r="H205" i="10"/>
  <c r="I205" i="10" s="1"/>
  <c r="M205" i="10"/>
  <c r="J205" i="10" l="1"/>
  <c r="B211" i="11"/>
  <c r="C211" i="11" s="1"/>
  <c r="F211" i="11" s="1"/>
  <c r="G211" i="11" s="1"/>
  <c r="H212" i="11"/>
  <c r="I212" i="11"/>
  <c r="K212" i="11"/>
  <c r="M212" i="11"/>
  <c r="L212" i="11"/>
  <c r="J212" i="11"/>
  <c r="M211" i="13"/>
  <c r="I211" i="13"/>
  <c r="K211" i="13"/>
  <c r="J211" i="13"/>
  <c r="H211" i="13"/>
  <c r="L211" i="13"/>
  <c r="J205" i="12"/>
  <c r="B211" i="13"/>
  <c r="C211" i="13" s="1"/>
  <c r="F211" i="13" s="1"/>
  <c r="G211" i="13" s="1"/>
  <c r="A212" i="13"/>
  <c r="G207" i="12"/>
  <c r="H206" i="12"/>
  <c r="I206" i="12" s="1"/>
  <c r="M206" i="12"/>
  <c r="G207" i="10"/>
  <c r="A213" i="11" s="1"/>
  <c r="M206" i="10"/>
  <c r="H206" i="10"/>
  <c r="I206" i="10" s="1"/>
  <c r="J206" i="10" l="1"/>
  <c r="B212" i="11"/>
  <c r="C212" i="11" s="1"/>
  <c r="F212" i="11" s="1"/>
  <c r="G212" i="11" s="1"/>
  <c r="J213" i="11"/>
  <c r="K213" i="11"/>
  <c r="B212" i="13"/>
  <c r="C212" i="13" s="1"/>
  <c r="F212" i="13" s="1"/>
  <c r="G212" i="13" s="1"/>
  <c r="J206" i="12"/>
  <c r="A213" i="13"/>
  <c r="H207" i="12"/>
  <c r="I207" i="12" s="1"/>
  <c r="G208" i="12"/>
  <c r="M207" i="12"/>
  <c r="M212" i="13"/>
  <c r="I212" i="13"/>
  <c r="J212" i="13"/>
  <c r="H212" i="13"/>
  <c r="L212" i="13"/>
  <c r="K212" i="13"/>
  <c r="H207" i="10"/>
  <c r="I207" i="10" s="1"/>
  <c r="M207" i="10"/>
  <c r="G208" i="10"/>
  <c r="A214" i="11" s="1"/>
  <c r="L214" i="11" l="1"/>
  <c r="I214" i="11"/>
  <c r="K214" i="11"/>
  <c r="J214" i="11"/>
  <c r="M214" i="11"/>
  <c r="H214" i="11"/>
  <c r="J207" i="10"/>
  <c r="B213" i="11"/>
  <c r="B213" i="13"/>
  <c r="C213" i="13" s="1"/>
  <c r="F213" i="13" s="1"/>
  <c r="G213" i="13" s="1"/>
  <c r="M213" i="13" s="1"/>
  <c r="J207" i="12"/>
  <c r="H213" i="13"/>
  <c r="K213" i="13"/>
  <c r="J213" i="13"/>
  <c r="A214" i="13"/>
  <c r="H208" i="12"/>
  <c r="I208" i="12" s="1"/>
  <c r="G209" i="12"/>
  <c r="M208" i="12"/>
  <c r="H208" i="10"/>
  <c r="I208" i="10" s="1"/>
  <c r="G209" i="10"/>
  <c r="A215" i="11" s="1"/>
  <c r="M208" i="10"/>
  <c r="I215" i="11" l="1"/>
  <c r="M215" i="11"/>
  <c r="K215" i="11"/>
  <c r="J215" i="11"/>
  <c r="L215" i="11"/>
  <c r="H215" i="11"/>
  <c r="C213" i="11"/>
  <c r="H213" i="11"/>
  <c r="J208" i="10"/>
  <c r="B214" i="11"/>
  <c r="C214" i="11" s="1"/>
  <c r="F214" i="11" s="1"/>
  <c r="G214" i="11" s="1"/>
  <c r="L213" i="13"/>
  <c r="I213" i="13"/>
  <c r="A215" i="13"/>
  <c r="G210" i="12"/>
  <c r="H209" i="12"/>
  <c r="I209" i="12" s="1"/>
  <c r="M209" i="12"/>
  <c r="B214" i="13"/>
  <c r="C214" i="13" s="1"/>
  <c r="F214" i="13" s="1"/>
  <c r="G214" i="13" s="1"/>
  <c r="J208" i="12"/>
  <c r="M214" i="13"/>
  <c r="I214" i="13"/>
  <c r="L214" i="13"/>
  <c r="K214" i="13"/>
  <c r="J214" i="13"/>
  <c r="H214" i="13"/>
  <c r="G210" i="10"/>
  <c r="A216" i="11" s="1"/>
  <c r="H209" i="10"/>
  <c r="I209" i="10" s="1"/>
  <c r="M209" i="10"/>
  <c r="F213" i="11" l="1"/>
  <c r="I213" i="11"/>
  <c r="J209" i="10"/>
  <c r="B215" i="11"/>
  <c r="C215" i="11" s="1"/>
  <c r="F215" i="11" s="1"/>
  <c r="G215" i="11" s="1"/>
  <c r="L216" i="11"/>
  <c r="H216" i="11"/>
  <c r="K216" i="11"/>
  <c r="M216" i="11"/>
  <c r="I216" i="11"/>
  <c r="J216" i="11"/>
  <c r="B215" i="13"/>
  <c r="C215" i="13" s="1"/>
  <c r="F215" i="13" s="1"/>
  <c r="G215" i="13" s="1"/>
  <c r="J209" i="12"/>
  <c r="A216" i="13"/>
  <c r="G211" i="12"/>
  <c r="M210" i="12"/>
  <c r="H210" i="12"/>
  <c r="I210" i="12" s="1"/>
  <c r="M215" i="13"/>
  <c r="I215" i="13"/>
  <c r="K215" i="13"/>
  <c r="J215" i="13"/>
  <c r="L215" i="13"/>
  <c r="H215" i="13"/>
  <c r="G211" i="10"/>
  <c r="A217" i="11" s="1"/>
  <c r="H210" i="10"/>
  <c r="I210" i="10" s="1"/>
  <c r="M210" i="10"/>
  <c r="H217" i="11" l="1"/>
  <c r="M217" i="11"/>
  <c r="L217" i="11"/>
  <c r="J217" i="11"/>
  <c r="I217" i="11"/>
  <c r="K217" i="11"/>
  <c r="J210" i="10"/>
  <c r="B216" i="11"/>
  <c r="C216" i="11" s="1"/>
  <c r="F216" i="11" s="1"/>
  <c r="G216" i="11" s="1"/>
  <c r="G213" i="11"/>
  <c r="M213" i="11" s="1"/>
  <c r="L213" i="11"/>
  <c r="A217" i="13"/>
  <c r="H211" i="12"/>
  <c r="I211" i="12" s="1"/>
  <c r="G212" i="12"/>
  <c r="M211" i="12"/>
  <c r="M216" i="13"/>
  <c r="I216" i="13"/>
  <c r="J216" i="13"/>
  <c r="H216" i="13"/>
  <c r="L216" i="13"/>
  <c r="K216" i="13"/>
  <c r="B216" i="13"/>
  <c r="C216" i="13" s="1"/>
  <c r="F216" i="13" s="1"/>
  <c r="G216" i="13" s="1"/>
  <c r="J210" i="12"/>
  <c r="H211" i="10"/>
  <c r="I211" i="10" s="1"/>
  <c r="G212" i="10"/>
  <c r="A218" i="11" s="1"/>
  <c r="M211" i="10"/>
  <c r="L218" i="11" l="1"/>
  <c r="M218" i="11"/>
  <c r="H218" i="11"/>
  <c r="K218" i="11"/>
  <c r="J218" i="11"/>
  <c r="I218" i="11"/>
  <c r="J211" i="10"/>
  <c r="B217" i="11"/>
  <c r="C217" i="11" s="1"/>
  <c r="F217" i="11" s="1"/>
  <c r="G217" i="11" s="1"/>
  <c r="A218" i="13"/>
  <c r="H212" i="12"/>
  <c r="I212" i="12" s="1"/>
  <c r="G213" i="12"/>
  <c r="M212" i="12"/>
  <c r="B217" i="13"/>
  <c r="C217" i="13" s="1"/>
  <c r="F217" i="13" s="1"/>
  <c r="G217" i="13" s="1"/>
  <c r="J211" i="12"/>
  <c r="M217" i="13"/>
  <c r="I217" i="13"/>
  <c r="H217" i="13"/>
  <c r="L217" i="13"/>
  <c r="K217" i="13"/>
  <c r="J217" i="13"/>
  <c r="H212" i="10"/>
  <c r="I212" i="10" s="1"/>
  <c r="G213" i="10"/>
  <c r="A219" i="11" s="1"/>
  <c r="M212" i="10"/>
  <c r="J219" i="11" l="1"/>
  <c r="H219" i="11"/>
  <c r="L219" i="11"/>
  <c r="K219" i="11"/>
  <c r="I219" i="11"/>
  <c r="M219" i="11"/>
  <c r="J212" i="10"/>
  <c r="B218" i="11"/>
  <c r="C218" i="11" s="1"/>
  <c r="F218" i="11" s="1"/>
  <c r="G218" i="11" s="1"/>
  <c r="A219" i="13"/>
  <c r="G214" i="12"/>
  <c r="H213" i="12"/>
  <c r="I213" i="12" s="1"/>
  <c r="M213" i="12"/>
  <c r="B218" i="13"/>
  <c r="C218" i="13" s="1"/>
  <c r="F218" i="13" s="1"/>
  <c r="G218" i="13" s="1"/>
  <c r="J212" i="12"/>
  <c r="M218" i="13"/>
  <c r="I218" i="13"/>
  <c r="L218" i="13"/>
  <c r="K218" i="13"/>
  <c r="J218" i="13"/>
  <c r="H218" i="13"/>
  <c r="G214" i="10"/>
  <c r="A220" i="11" s="1"/>
  <c r="H213" i="10"/>
  <c r="I213" i="10" s="1"/>
  <c r="M213" i="10"/>
  <c r="J213" i="10" l="1"/>
  <c r="B219" i="11"/>
  <c r="C219" i="11" s="1"/>
  <c r="F219" i="11" s="1"/>
  <c r="G219" i="11" s="1"/>
  <c r="J220" i="11"/>
  <c r="K220" i="11"/>
  <c r="B219" i="13"/>
  <c r="C219" i="13" s="1"/>
  <c r="F219" i="13" s="1"/>
  <c r="G219" i="13" s="1"/>
  <c r="J213" i="12"/>
  <c r="A220" i="13"/>
  <c r="G215" i="12"/>
  <c r="H214" i="12"/>
  <c r="I214" i="12" s="1"/>
  <c r="M214" i="12"/>
  <c r="M219" i="13"/>
  <c r="I219" i="13"/>
  <c r="K219" i="13"/>
  <c r="J219" i="13"/>
  <c r="H219" i="13"/>
  <c r="L219" i="13"/>
  <c r="G215" i="10"/>
  <c r="A221" i="11" s="1"/>
  <c r="M214" i="10"/>
  <c r="H214" i="10"/>
  <c r="I214" i="10" s="1"/>
  <c r="J214" i="10" l="1"/>
  <c r="B220" i="11"/>
  <c r="I221" i="11"/>
  <c r="J221" i="11"/>
  <c r="L221" i="11"/>
  <c r="K221" i="11"/>
  <c r="M221" i="11"/>
  <c r="H221" i="11"/>
  <c r="J220" i="13"/>
  <c r="K220" i="13"/>
  <c r="A221" i="13"/>
  <c r="H215" i="12"/>
  <c r="I215" i="12" s="1"/>
  <c r="G216" i="12"/>
  <c r="M215" i="12"/>
  <c r="B220" i="13"/>
  <c r="C220" i="13" s="1"/>
  <c r="F220" i="13" s="1"/>
  <c r="G220" i="13" s="1"/>
  <c r="M220" i="13" s="1"/>
  <c r="J214" i="12"/>
  <c r="H215" i="10"/>
  <c r="I215" i="10" s="1"/>
  <c r="M215" i="10"/>
  <c r="G216" i="10"/>
  <c r="A222" i="11" s="1"/>
  <c r="I222" i="11" l="1"/>
  <c r="M222" i="11"/>
  <c r="H222" i="11"/>
  <c r="J222" i="11"/>
  <c r="K222" i="11"/>
  <c r="L222" i="11"/>
  <c r="J215" i="10"/>
  <c r="B221" i="11"/>
  <c r="C221" i="11" s="1"/>
  <c r="F221" i="11" s="1"/>
  <c r="G221" i="11" s="1"/>
  <c r="C220" i="11"/>
  <c r="H220" i="11"/>
  <c r="H220" i="13"/>
  <c r="B221" i="13"/>
  <c r="C221" i="13" s="1"/>
  <c r="F221" i="13" s="1"/>
  <c r="G221" i="13" s="1"/>
  <c r="J215" i="12"/>
  <c r="M221" i="13"/>
  <c r="I221" i="13"/>
  <c r="H221" i="13"/>
  <c r="L221" i="13"/>
  <c r="K221" i="13"/>
  <c r="J221" i="13"/>
  <c r="I220" i="13"/>
  <c r="A222" i="13"/>
  <c r="H216" i="12"/>
  <c r="I216" i="12" s="1"/>
  <c r="G217" i="12"/>
  <c r="M216" i="12"/>
  <c r="L220" i="13"/>
  <c r="H216" i="10"/>
  <c r="I216" i="10" s="1"/>
  <c r="G217" i="10"/>
  <c r="A223" i="11" s="1"/>
  <c r="M216" i="10"/>
  <c r="H223" i="11" l="1"/>
  <c r="L223" i="11"/>
  <c r="M223" i="11"/>
  <c r="I223" i="11"/>
  <c r="K223" i="11"/>
  <c r="J223" i="11"/>
  <c r="J216" i="10"/>
  <c r="B222" i="11"/>
  <c r="C222" i="11" s="1"/>
  <c r="F222" i="11" s="1"/>
  <c r="G222" i="11" s="1"/>
  <c r="F220" i="11"/>
  <c r="I220" i="11"/>
  <c r="B222" i="13"/>
  <c r="C222" i="13" s="1"/>
  <c r="F222" i="13" s="1"/>
  <c r="G222" i="13" s="1"/>
  <c r="J216" i="12"/>
  <c r="M222" i="13"/>
  <c r="I222" i="13"/>
  <c r="L222" i="13"/>
  <c r="K222" i="13"/>
  <c r="J222" i="13"/>
  <c r="H222" i="13"/>
  <c r="A223" i="13"/>
  <c r="G218" i="12"/>
  <c r="H217" i="12"/>
  <c r="I217" i="12" s="1"/>
  <c r="M217" i="12"/>
  <c r="G218" i="10"/>
  <c r="A224" i="11" s="1"/>
  <c r="H217" i="10"/>
  <c r="I217" i="10" s="1"/>
  <c r="M217" i="10"/>
  <c r="M224" i="11" l="1"/>
  <c r="L224" i="11"/>
  <c r="H224" i="11"/>
  <c r="K224" i="11"/>
  <c r="I224" i="11"/>
  <c r="J224" i="11"/>
  <c r="G220" i="11"/>
  <c r="M220" i="11" s="1"/>
  <c r="L220" i="11"/>
  <c r="J217" i="10"/>
  <c r="B223" i="11"/>
  <c r="C223" i="11" s="1"/>
  <c r="F223" i="11" s="1"/>
  <c r="G223" i="11" s="1"/>
  <c r="B223" i="13"/>
  <c r="C223" i="13" s="1"/>
  <c r="F223" i="13" s="1"/>
  <c r="G223" i="13" s="1"/>
  <c r="J217" i="12"/>
  <c r="A224" i="13"/>
  <c r="G219" i="12"/>
  <c r="M218" i="12"/>
  <c r="H218" i="12"/>
  <c r="I218" i="12" s="1"/>
  <c r="M223" i="13"/>
  <c r="I223" i="13"/>
  <c r="K223" i="13"/>
  <c r="J223" i="13"/>
  <c r="L223" i="13"/>
  <c r="H223" i="13"/>
  <c r="G219" i="10"/>
  <c r="A225" i="11" s="1"/>
  <c r="M218" i="10"/>
  <c r="H218" i="10"/>
  <c r="I218" i="10" s="1"/>
  <c r="L225" i="11" l="1"/>
  <c r="J225" i="11"/>
  <c r="K225" i="11"/>
  <c r="I225" i="11"/>
  <c r="M225" i="11"/>
  <c r="H225" i="11"/>
  <c r="J218" i="10"/>
  <c r="B224" i="11"/>
  <c r="C224" i="11" s="1"/>
  <c r="F224" i="11" s="1"/>
  <c r="G224" i="11" s="1"/>
  <c r="A225" i="13"/>
  <c r="H219" i="12"/>
  <c r="I219" i="12" s="1"/>
  <c r="M219" i="12"/>
  <c r="G220" i="12"/>
  <c r="M224" i="13"/>
  <c r="I224" i="13"/>
  <c r="J224" i="13"/>
  <c r="H224" i="13"/>
  <c r="L224" i="13"/>
  <c r="K224" i="13"/>
  <c r="B224" i="13"/>
  <c r="C224" i="13" s="1"/>
  <c r="F224" i="13" s="1"/>
  <c r="G224" i="13" s="1"/>
  <c r="J218" i="12"/>
  <c r="H219" i="10"/>
  <c r="I219" i="10" s="1"/>
  <c r="G220" i="10"/>
  <c r="A226" i="11" s="1"/>
  <c r="M219" i="10"/>
  <c r="L226" i="11" l="1"/>
  <c r="J226" i="11"/>
  <c r="K226" i="11"/>
  <c r="M226" i="11"/>
  <c r="H226" i="11"/>
  <c r="I226" i="11"/>
  <c r="J219" i="10"/>
  <c r="B225" i="11"/>
  <c r="C225" i="11" s="1"/>
  <c r="F225" i="11" s="1"/>
  <c r="G225" i="11" s="1"/>
  <c r="A226" i="13"/>
  <c r="H220" i="12"/>
  <c r="I220" i="12" s="1"/>
  <c r="G221" i="12"/>
  <c r="M220" i="12"/>
  <c r="B225" i="13"/>
  <c r="C225" i="13" s="1"/>
  <c r="F225" i="13" s="1"/>
  <c r="G225" i="13" s="1"/>
  <c r="J219" i="12"/>
  <c r="M225" i="13"/>
  <c r="I225" i="13"/>
  <c r="H225" i="13"/>
  <c r="L225" i="13"/>
  <c r="K225" i="13"/>
  <c r="J225" i="13"/>
  <c r="H220" i="10"/>
  <c r="I220" i="10" s="1"/>
  <c r="G221" i="10"/>
  <c r="A227" i="11" s="1"/>
  <c r="M220" i="10"/>
  <c r="J227" i="11" l="1"/>
  <c r="K227" i="11"/>
  <c r="J220" i="10"/>
  <c r="B226" i="11"/>
  <c r="C226" i="11" s="1"/>
  <c r="F226" i="11" s="1"/>
  <c r="G226" i="11" s="1"/>
  <c r="G222" i="12"/>
  <c r="A227" i="13"/>
  <c r="H221" i="12"/>
  <c r="I221" i="12" s="1"/>
  <c r="M221" i="12"/>
  <c r="B226" i="13"/>
  <c r="C226" i="13" s="1"/>
  <c r="F226" i="13" s="1"/>
  <c r="G226" i="13" s="1"/>
  <c r="J220" i="12"/>
  <c r="M226" i="13"/>
  <c r="I226" i="13"/>
  <c r="L226" i="13"/>
  <c r="K226" i="13"/>
  <c r="J226" i="13"/>
  <c r="H226" i="13"/>
  <c r="G222" i="10"/>
  <c r="A228" i="11" s="1"/>
  <c r="H221" i="10"/>
  <c r="I221" i="10" s="1"/>
  <c r="M221" i="10"/>
  <c r="J221" i="10" l="1"/>
  <c r="B227" i="11"/>
  <c r="C227" i="11" s="1"/>
  <c r="F227" i="11" s="1"/>
  <c r="G227" i="11" s="1"/>
  <c r="M227" i="11" s="1"/>
  <c r="K228" i="11"/>
  <c r="J228" i="11"/>
  <c r="L228" i="11"/>
  <c r="I228" i="11"/>
  <c r="M228" i="11"/>
  <c r="H228" i="11"/>
  <c r="B227" i="13"/>
  <c r="C227" i="13" s="1"/>
  <c r="F227" i="13" s="1"/>
  <c r="G227" i="13" s="1"/>
  <c r="M227" i="13" s="1"/>
  <c r="J221" i="12"/>
  <c r="K227" i="13"/>
  <c r="J227" i="13"/>
  <c r="A228" i="13"/>
  <c r="G223" i="12"/>
  <c r="M222" i="12"/>
  <c r="H222" i="12"/>
  <c r="I222" i="12" s="1"/>
  <c r="G223" i="10"/>
  <c r="A229" i="11" s="1"/>
  <c r="M222" i="10"/>
  <c r="H222" i="10"/>
  <c r="I222" i="10" s="1"/>
  <c r="L227" i="11" l="1"/>
  <c r="J222" i="10"/>
  <c r="B228" i="11"/>
  <c r="C228" i="11" s="1"/>
  <c r="F228" i="11" s="1"/>
  <c r="G228" i="11" s="1"/>
  <c r="I227" i="11"/>
  <c r="M229" i="11"/>
  <c r="K229" i="11"/>
  <c r="L229" i="11"/>
  <c r="H229" i="11"/>
  <c r="J229" i="11"/>
  <c r="I229" i="11"/>
  <c r="H227" i="11"/>
  <c r="L227" i="13"/>
  <c r="I227" i="13"/>
  <c r="H227" i="13"/>
  <c r="B228" i="13"/>
  <c r="C228" i="13" s="1"/>
  <c r="F228" i="13" s="1"/>
  <c r="G228" i="13" s="1"/>
  <c r="J222" i="12"/>
  <c r="A229" i="13"/>
  <c r="H223" i="12"/>
  <c r="I223" i="12" s="1"/>
  <c r="G224" i="12"/>
  <c r="M223" i="12"/>
  <c r="M228" i="13"/>
  <c r="I228" i="13"/>
  <c r="J228" i="13"/>
  <c r="H228" i="13"/>
  <c r="L228" i="13"/>
  <c r="K228" i="13"/>
  <c r="H223" i="10"/>
  <c r="I223" i="10" s="1"/>
  <c r="M223" i="10"/>
  <c r="G224" i="10"/>
  <c r="A230" i="11" s="1"/>
  <c r="J230" i="11" l="1"/>
  <c r="L230" i="11"/>
  <c r="I230" i="11"/>
  <c r="K230" i="11"/>
  <c r="H230" i="11"/>
  <c r="M230" i="11"/>
  <c r="J223" i="10"/>
  <c r="B229" i="11"/>
  <c r="C229" i="11" s="1"/>
  <c r="F229" i="11" s="1"/>
  <c r="G229" i="11" s="1"/>
  <c r="B229" i="13"/>
  <c r="C229" i="13" s="1"/>
  <c r="F229" i="13" s="1"/>
  <c r="G229" i="13" s="1"/>
  <c r="J223" i="12"/>
  <c r="M229" i="13"/>
  <c r="I229" i="13"/>
  <c r="H229" i="13"/>
  <c r="L229" i="13"/>
  <c r="K229" i="13"/>
  <c r="J229" i="13"/>
  <c r="A230" i="13"/>
  <c r="H224" i="12"/>
  <c r="I224" i="12" s="1"/>
  <c r="G225" i="12"/>
  <c r="M224" i="12"/>
  <c r="H224" i="10"/>
  <c r="I224" i="10" s="1"/>
  <c r="G225" i="10"/>
  <c r="A231" i="11" s="1"/>
  <c r="M224" i="10"/>
  <c r="K231" i="11" l="1"/>
  <c r="J231" i="11"/>
  <c r="L231" i="11"/>
  <c r="I231" i="11"/>
  <c r="M231" i="11"/>
  <c r="H231" i="11"/>
  <c r="J224" i="10"/>
  <c r="B230" i="11"/>
  <c r="C230" i="11" s="1"/>
  <c r="F230" i="11" s="1"/>
  <c r="G230" i="11" s="1"/>
  <c r="A231" i="13"/>
  <c r="G226" i="12"/>
  <c r="H225" i="12"/>
  <c r="I225" i="12" s="1"/>
  <c r="M225" i="12"/>
  <c r="B230" i="13"/>
  <c r="C230" i="13" s="1"/>
  <c r="F230" i="13" s="1"/>
  <c r="G230" i="13" s="1"/>
  <c r="J224" i="12"/>
  <c r="M230" i="13"/>
  <c r="I230" i="13"/>
  <c r="L230" i="13"/>
  <c r="K230" i="13"/>
  <c r="J230" i="13"/>
  <c r="H230" i="13"/>
  <c r="G226" i="10"/>
  <c r="A232" i="11" s="1"/>
  <c r="H225" i="10"/>
  <c r="I225" i="10" s="1"/>
  <c r="M225" i="10"/>
  <c r="J225" i="10" l="1"/>
  <c r="B231" i="11"/>
  <c r="C231" i="11" s="1"/>
  <c r="F231" i="11" s="1"/>
  <c r="G231" i="11" s="1"/>
  <c r="J232" i="11"/>
  <c r="I232" i="11"/>
  <c r="H232" i="11"/>
  <c r="K232" i="11"/>
  <c r="M232" i="11"/>
  <c r="L232" i="11"/>
  <c r="B231" i="13"/>
  <c r="C231" i="13" s="1"/>
  <c r="F231" i="13" s="1"/>
  <c r="G231" i="13" s="1"/>
  <c r="J225" i="12"/>
  <c r="A232" i="13"/>
  <c r="G227" i="12"/>
  <c r="M226" i="12"/>
  <c r="H226" i="12"/>
  <c r="I226" i="12" s="1"/>
  <c r="M231" i="13"/>
  <c r="I231" i="13"/>
  <c r="K231" i="13"/>
  <c r="J231" i="13"/>
  <c r="L231" i="13"/>
  <c r="H231" i="13"/>
  <c r="G227" i="10"/>
  <c r="A233" i="11" s="1"/>
  <c r="M226" i="10"/>
  <c r="H226" i="10"/>
  <c r="I226" i="10" s="1"/>
  <c r="J226" i="10" l="1"/>
  <c r="B232" i="11"/>
  <c r="C232" i="11" s="1"/>
  <c r="F232" i="11" s="1"/>
  <c r="G232" i="11" s="1"/>
  <c r="I233" i="11"/>
  <c r="H233" i="11"/>
  <c r="K233" i="11"/>
  <c r="L233" i="11"/>
  <c r="J233" i="11"/>
  <c r="M233" i="11"/>
  <c r="A233" i="13"/>
  <c r="H227" i="12"/>
  <c r="I227" i="12" s="1"/>
  <c r="G228" i="12"/>
  <c r="M227" i="12"/>
  <c r="M232" i="13"/>
  <c r="I232" i="13"/>
  <c r="J232" i="13"/>
  <c r="H232" i="13"/>
  <c r="L232" i="13"/>
  <c r="K232" i="13"/>
  <c r="B232" i="13"/>
  <c r="C232" i="13" s="1"/>
  <c r="F232" i="13" s="1"/>
  <c r="G232" i="13" s="1"/>
  <c r="J226" i="12"/>
  <c r="H227" i="10"/>
  <c r="I227" i="10" s="1"/>
  <c r="G228" i="10"/>
  <c r="A234" i="11" s="1"/>
  <c r="M227" i="10"/>
  <c r="J234" i="11" l="1"/>
  <c r="K234" i="11"/>
  <c r="J227" i="10"/>
  <c r="B233" i="11"/>
  <c r="C233" i="11" s="1"/>
  <c r="F233" i="11" s="1"/>
  <c r="G233" i="11" s="1"/>
  <c r="A234" i="13"/>
  <c r="H228" i="12"/>
  <c r="I228" i="12" s="1"/>
  <c r="G229" i="12"/>
  <c r="M228" i="12"/>
  <c r="B233" i="13"/>
  <c r="C233" i="13" s="1"/>
  <c r="F233" i="13" s="1"/>
  <c r="G233" i="13" s="1"/>
  <c r="J227" i="12"/>
  <c r="M233" i="13"/>
  <c r="I233" i="13"/>
  <c r="H233" i="13"/>
  <c r="L233" i="13"/>
  <c r="K233" i="13"/>
  <c r="J233" i="13"/>
  <c r="H228" i="10"/>
  <c r="I228" i="10" s="1"/>
  <c r="G229" i="10"/>
  <c r="A235" i="11" s="1"/>
  <c r="M228" i="10"/>
  <c r="M235" i="11" l="1"/>
  <c r="L235" i="11"/>
  <c r="H235" i="11"/>
  <c r="I235" i="11"/>
  <c r="K235" i="11"/>
  <c r="J235" i="11"/>
  <c r="J228" i="10"/>
  <c r="B234" i="11"/>
  <c r="C234" i="11" s="1"/>
  <c r="F234" i="11" s="1"/>
  <c r="G234" i="11" s="1"/>
  <c r="M234" i="11" s="1"/>
  <c r="A235" i="13"/>
  <c r="G230" i="12"/>
  <c r="H229" i="12"/>
  <c r="I229" i="12" s="1"/>
  <c r="M229" i="12"/>
  <c r="B234" i="13"/>
  <c r="C234" i="13" s="1"/>
  <c r="F234" i="13" s="1"/>
  <c r="G234" i="13" s="1"/>
  <c r="M234" i="13" s="1"/>
  <c r="J228" i="12"/>
  <c r="I234" i="13"/>
  <c r="L234" i="13"/>
  <c r="K234" i="13"/>
  <c r="J234" i="13"/>
  <c r="H234" i="13"/>
  <c r="G230" i="10"/>
  <c r="A236" i="11" s="1"/>
  <c r="H229" i="10"/>
  <c r="I229" i="10" s="1"/>
  <c r="M229" i="10"/>
  <c r="H234" i="11" l="1"/>
  <c r="I234" i="11"/>
  <c r="J229" i="10"/>
  <c r="B235" i="11"/>
  <c r="C235" i="11" s="1"/>
  <c r="F235" i="11" s="1"/>
  <c r="G235" i="11" s="1"/>
  <c r="L236" i="11"/>
  <c r="M236" i="11"/>
  <c r="K236" i="11"/>
  <c r="J236" i="11"/>
  <c r="I236" i="11"/>
  <c r="H236" i="11"/>
  <c r="L234" i="11"/>
  <c r="B235" i="13"/>
  <c r="C235" i="13" s="1"/>
  <c r="F235" i="13" s="1"/>
  <c r="G235" i="13" s="1"/>
  <c r="J229" i="12"/>
  <c r="A236" i="13"/>
  <c r="G231" i="12"/>
  <c r="M230" i="12"/>
  <c r="H230" i="12"/>
  <c r="I230" i="12" s="1"/>
  <c r="M235" i="13"/>
  <c r="I235" i="13"/>
  <c r="K235" i="13"/>
  <c r="J235" i="13"/>
  <c r="H235" i="13"/>
  <c r="L235" i="13"/>
  <c r="G231" i="10"/>
  <c r="A237" i="11" s="1"/>
  <c r="M230" i="10"/>
  <c r="H230" i="10"/>
  <c r="I230" i="10" s="1"/>
  <c r="L237" i="11" l="1"/>
  <c r="K237" i="11"/>
  <c r="J237" i="11"/>
  <c r="M237" i="11"/>
  <c r="H237" i="11"/>
  <c r="I237" i="11"/>
  <c r="J230" i="10"/>
  <c r="B236" i="11"/>
  <c r="C236" i="11" s="1"/>
  <c r="F236" i="11" s="1"/>
  <c r="G236" i="11" s="1"/>
  <c r="M236" i="13"/>
  <c r="I236" i="13"/>
  <c r="J236" i="13"/>
  <c r="H236" i="13"/>
  <c r="L236" i="13"/>
  <c r="K236" i="13"/>
  <c r="A237" i="13"/>
  <c r="H231" i="12"/>
  <c r="I231" i="12" s="1"/>
  <c r="G232" i="12"/>
  <c r="M231" i="12"/>
  <c r="B236" i="13"/>
  <c r="C236" i="13" s="1"/>
  <c r="F236" i="13" s="1"/>
  <c r="G236" i="13" s="1"/>
  <c r="J230" i="12"/>
  <c r="H231" i="10"/>
  <c r="I231" i="10" s="1"/>
  <c r="M231" i="10"/>
  <c r="G232" i="10"/>
  <c r="A238" i="11" s="1"/>
  <c r="I238" i="11" l="1"/>
  <c r="K238" i="11"/>
  <c r="L238" i="11"/>
  <c r="M238" i="11"/>
  <c r="H238" i="11"/>
  <c r="J238" i="11"/>
  <c r="J231" i="10"/>
  <c r="B237" i="11"/>
  <c r="C237" i="11" s="1"/>
  <c r="F237" i="11" s="1"/>
  <c r="G237" i="11" s="1"/>
  <c r="B237" i="13"/>
  <c r="C237" i="13" s="1"/>
  <c r="F237" i="13" s="1"/>
  <c r="G237" i="13" s="1"/>
  <c r="J231" i="12"/>
  <c r="M237" i="13"/>
  <c r="I237" i="13"/>
  <c r="H237" i="13"/>
  <c r="L237" i="13"/>
  <c r="K237" i="13"/>
  <c r="J237" i="13"/>
  <c r="A238" i="13"/>
  <c r="H232" i="12"/>
  <c r="I232" i="12" s="1"/>
  <c r="G233" i="12"/>
  <c r="M232" i="12"/>
  <c r="H232" i="10"/>
  <c r="I232" i="10" s="1"/>
  <c r="G233" i="10"/>
  <c r="A239" i="11" s="1"/>
  <c r="M232" i="10"/>
  <c r="M239" i="11" l="1"/>
  <c r="H239" i="11"/>
  <c r="L239" i="11"/>
  <c r="J239" i="11"/>
  <c r="K239" i="11"/>
  <c r="I239" i="11"/>
  <c r="J232" i="10"/>
  <c r="B238" i="11"/>
  <c r="C238" i="11" s="1"/>
  <c r="F238" i="11" s="1"/>
  <c r="G238" i="11" s="1"/>
  <c r="A239" i="13"/>
  <c r="G234" i="12"/>
  <c r="H233" i="12"/>
  <c r="I233" i="12" s="1"/>
  <c r="M233" i="12"/>
  <c r="B238" i="13"/>
  <c r="C238" i="13" s="1"/>
  <c r="F238" i="13" s="1"/>
  <c r="G238" i="13" s="1"/>
  <c r="J232" i="12"/>
  <c r="M238" i="13"/>
  <c r="I238" i="13"/>
  <c r="L238" i="13"/>
  <c r="K238" i="13"/>
  <c r="J238" i="13"/>
  <c r="H238" i="13"/>
  <c r="G234" i="10"/>
  <c r="A240" i="11" s="1"/>
  <c r="H233" i="10"/>
  <c r="I233" i="10" s="1"/>
  <c r="M233" i="10"/>
  <c r="J233" i="10" l="1"/>
  <c r="B239" i="11"/>
  <c r="C239" i="11" s="1"/>
  <c r="F239" i="11" s="1"/>
  <c r="G239" i="11" s="1"/>
  <c r="H240" i="11"/>
  <c r="M240" i="11"/>
  <c r="K240" i="11"/>
  <c r="I240" i="11"/>
  <c r="J240" i="11"/>
  <c r="L240" i="11"/>
  <c r="B239" i="13"/>
  <c r="C239" i="13" s="1"/>
  <c r="F239" i="13" s="1"/>
  <c r="G239" i="13" s="1"/>
  <c r="J233" i="12"/>
  <c r="A240" i="13"/>
  <c r="G235" i="12"/>
  <c r="M234" i="12"/>
  <c r="H234" i="12"/>
  <c r="I234" i="12" s="1"/>
  <c r="K239" i="13"/>
  <c r="J239" i="13"/>
  <c r="I239" i="13"/>
  <c r="M239" i="13"/>
  <c r="L239" i="13"/>
  <c r="H239" i="13"/>
  <c r="G235" i="10"/>
  <c r="A241" i="11" s="1"/>
  <c r="M234" i="10"/>
  <c r="H234" i="10"/>
  <c r="I234" i="10" s="1"/>
  <c r="J241" i="11" l="1"/>
  <c r="K241" i="11"/>
  <c r="J234" i="10"/>
  <c r="B240" i="11"/>
  <c r="C240" i="11" s="1"/>
  <c r="F240" i="11" s="1"/>
  <c r="G240" i="11" s="1"/>
  <c r="A241" i="13"/>
  <c r="H235" i="12"/>
  <c r="I235" i="12" s="1"/>
  <c r="G236" i="12"/>
  <c r="M235" i="12"/>
  <c r="K240" i="13"/>
  <c r="J240" i="13"/>
  <c r="M240" i="13"/>
  <c r="L240" i="13"/>
  <c r="I240" i="13"/>
  <c r="H240" i="13"/>
  <c r="B240" i="13"/>
  <c r="C240" i="13" s="1"/>
  <c r="F240" i="13" s="1"/>
  <c r="G240" i="13" s="1"/>
  <c r="J234" i="12"/>
  <c r="H235" i="10"/>
  <c r="I235" i="10" s="1"/>
  <c r="G236" i="10"/>
  <c r="A242" i="11" s="1"/>
  <c r="M235" i="10"/>
  <c r="L242" i="11" l="1"/>
  <c r="J242" i="11"/>
  <c r="I242" i="11"/>
  <c r="K242" i="11"/>
  <c r="H242" i="11"/>
  <c r="M242" i="11"/>
  <c r="J235" i="10"/>
  <c r="B241" i="11"/>
  <c r="A242" i="13"/>
  <c r="H236" i="12"/>
  <c r="I236" i="12" s="1"/>
  <c r="G237" i="12"/>
  <c r="M236" i="12"/>
  <c r="B241" i="13"/>
  <c r="C241" i="13" s="1"/>
  <c r="F241" i="13" s="1"/>
  <c r="G241" i="13" s="1"/>
  <c r="M241" i="13" s="1"/>
  <c r="J235" i="12"/>
  <c r="K241" i="13"/>
  <c r="J241" i="13"/>
  <c r="I241" i="13"/>
  <c r="L241" i="13"/>
  <c r="H241" i="13"/>
  <c r="H236" i="10"/>
  <c r="I236" i="10" s="1"/>
  <c r="G237" i="10"/>
  <c r="A243" i="11" s="1"/>
  <c r="M236" i="10"/>
  <c r="J236" i="10" l="1"/>
  <c r="B242" i="11"/>
  <c r="C242" i="11" s="1"/>
  <c r="F242" i="11" s="1"/>
  <c r="G242" i="11" s="1"/>
  <c r="C241" i="11"/>
  <c r="H241" i="11"/>
  <c r="K243" i="11"/>
  <c r="J243" i="11"/>
  <c r="I243" i="11"/>
  <c r="L243" i="11"/>
  <c r="M243" i="11"/>
  <c r="H243" i="11"/>
  <c r="B242" i="13"/>
  <c r="C242" i="13" s="1"/>
  <c r="F242" i="13" s="1"/>
  <c r="G242" i="13" s="1"/>
  <c r="J236" i="12"/>
  <c r="A243" i="13"/>
  <c r="G238" i="12"/>
  <c r="H237" i="12"/>
  <c r="I237" i="12" s="1"/>
  <c r="M237" i="12"/>
  <c r="K242" i="13"/>
  <c r="J242" i="13"/>
  <c r="M242" i="13"/>
  <c r="I242" i="13"/>
  <c r="H242" i="13"/>
  <c r="L242" i="13"/>
  <c r="G238" i="10"/>
  <c r="A244" i="11" s="1"/>
  <c r="H237" i="10"/>
  <c r="I237" i="10" s="1"/>
  <c r="M237" i="10"/>
  <c r="J237" i="10" l="1"/>
  <c r="B243" i="11"/>
  <c r="C243" i="11" s="1"/>
  <c r="F243" i="11" s="1"/>
  <c r="G243" i="11" s="1"/>
  <c r="I244" i="11"/>
  <c r="L244" i="11"/>
  <c r="J244" i="11"/>
  <c r="M244" i="11"/>
  <c r="K244" i="11"/>
  <c r="H244" i="11"/>
  <c r="F241" i="11"/>
  <c r="I241" i="11"/>
  <c r="A244" i="13"/>
  <c r="G239" i="12"/>
  <c r="H238" i="12"/>
  <c r="I238" i="12" s="1"/>
  <c r="M238" i="12"/>
  <c r="K243" i="13"/>
  <c r="J243" i="13"/>
  <c r="I243" i="13"/>
  <c r="H243" i="13"/>
  <c r="M243" i="13"/>
  <c r="L243" i="13"/>
  <c r="B243" i="13"/>
  <c r="C243" i="13" s="1"/>
  <c r="F243" i="13" s="1"/>
  <c r="G243" i="13" s="1"/>
  <c r="J237" i="12"/>
  <c r="G239" i="10"/>
  <c r="A245" i="11" s="1"/>
  <c r="M238" i="10"/>
  <c r="H238" i="10"/>
  <c r="I238" i="10" s="1"/>
  <c r="J238" i="10" l="1"/>
  <c r="B244" i="11"/>
  <c r="C244" i="11" s="1"/>
  <c r="F244" i="11" s="1"/>
  <c r="G244" i="11" s="1"/>
  <c r="G241" i="11"/>
  <c r="M241" i="11" s="1"/>
  <c r="L241" i="11"/>
  <c r="H245" i="11"/>
  <c r="K245" i="11"/>
  <c r="L245" i="11"/>
  <c r="M245" i="11"/>
  <c r="I245" i="11"/>
  <c r="J245" i="11"/>
  <c r="B244" i="13"/>
  <c r="C244" i="13" s="1"/>
  <c r="F244" i="13" s="1"/>
  <c r="G244" i="13" s="1"/>
  <c r="J238" i="12"/>
  <c r="A245" i="13"/>
  <c r="H239" i="12"/>
  <c r="I239" i="12" s="1"/>
  <c r="G240" i="12"/>
  <c r="M239" i="12"/>
  <c r="K244" i="13"/>
  <c r="J244" i="13"/>
  <c r="M244" i="13"/>
  <c r="H244" i="13"/>
  <c r="L244" i="13"/>
  <c r="I244" i="13"/>
  <c r="H239" i="10"/>
  <c r="I239" i="10" s="1"/>
  <c r="M239" i="10"/>
  <c r="G240" i="10"/>
  <c r="A246" i="11" s="1"/>
  <c r="K246" i="11" l="1"/>
  <c r="J246" i="11"/>
  <c r="M246" i="11"/>
  <c r="L246" i="11"/>
  <c r="I246" i="11"/>
  <c r="H246" i="11"/>
  <c r="J239" i="10"/>
  <c r="B245" i="11"/>
  <c r="C245" i="11" s="1"/>
  <c r="F245" i="11" s="1"/>
  <c r="G245" i="11" s="1"/>
  <c r="B245" i="13"/>
  <c r="C245" i="13" s="1"/>
  <c r="F245" i="13" s="1"/>
  <c r="G245" i="13" s="1"/>
  <c r="J239" i="12"/>
  <c r="K245" i="13"/>
  <c r="J245" i="13"/>
  <c r="I245" i="13"/>
  <c r="M245" i="13"/>
  <c r="L245" i="13"/>
  <c r="H245" i="13"/>
  <c r="A246" i="13"/>
  <c r="H240" i="12"/>
  <c r="I240" i="12" s="1"/>
  <c r="G241" i="12"/>
  <c r="M240" i="12"/>
  <c r="H240" i="10"/>
  <c r="I240" i="10" s="1"/>
  <c r="G241" i="10"/>
  <c r="A247" i="11" s="1"/>
  <c r="M240" i="10"/>
  <c r="H247" i="11" l="1"/>
  <c r="J247" i="11"/>
  <c r="M247" i="11"/>
  <c r="L247" i="11"/>
  <c r="I247" i="11"/>
  <c r="K247" i="11"/>
  <c r="J240" i="10"/>
  <c r="B246" i="11"/>
  <c r="C246" i="11" s="1"/>
  <c r="F246" i="11" s="1"/>
  <c r="G246" i="11" s="1"/>
  <c r="B246" i="13"/>
  <c r="C246" i="13" s="1"/>
  <c r="F246" i="13" s="1"/>
  <c r="G246" i="13" s="1"/>
  <c r="J240" i="12"/>
  <c r="A247" i="13"/>
  <c r="G242" i="12"/>
  <c r="H241" i="12"/>
  <c r="I241" i="12" s="1"/>
  <c r="M241" i="12"/>
  <c r="K246" i="13"/>
  <c r="J246" i="13"/>
  <c r="M246" i="13"/>
  <c r="L246" i="13"/>
  <c r="I246" i="13"/>
  <c r="H246" i="13"/>
  <c r="G242" i="10"/>
  <c r="A248" i="11" s="1"/>
  <c r="H241" i="10"/>
  <c r="I241" i="10" s="1"/>
  <c r="M241" i="10"/>
  <c r="J241" i="10" l="1"/>
  <c r="B247" i="11"/>
  <c r="C247" i="11" s="1"/>
  <c r="F247" i="11" s="1"/>
  <c r="G247" i="11" s="1"/>
  <c r="J248" i="11"/>
  <c r="K248" i="11"/>
  <c r="A248" i="13"/>
  <c r="G243" i="12"/>
  <c r="M242" i="12"/>
  <c r="H242" i="12"/>
  <c r="I242" i="12" s="1"/>
  <c r="K247" i="13"/>
  <c r="J247" i="13"/>
  <c r="I247" i="13"/>
  <c r="M247" i="13"/>
  <c r="L247" i="13"/>
  <c r="H247" i="13"/>
  <c r="B247" i="13"/>
  <c r="C247" i="13" s="1"/>
  <c r="F247" i="13" s="1"/>
  <c r="G247" i="13" s="1"/>
  <c r="J241" i="12"/>
  <c r="G243" i="10"/>
  <c r="A249" i="11" s="1"/>
  <c r="M242" i="10"/>
  <c r="H242" i="10"/>
  <c r="I242" i="10" s="1"/>
  <c r="J242" i="10" l="1"/>
  <c r="B248" i="11"/>
  <c r="K249" i="11"/>
  <c r="J249" i="11"/>
  <c r="L249" i="11"/>
  <c r="I249" i="11"/>
  <c r="M249" i="11"/>
  <c r="H249" i="11"/>
  <c r="A249" i="13"/>
  <c r="H243" i="12"/>
  <c r="I243" i="12" s="1"/>
  <c r="M243" i="12"/>
  <c r="G244" i="12"/>
  <c r="B248" i="13"/>
  <c r="C248" i="13" s="1"/>
  <c r="F248" i="13" s="1"/>
  <c r="G248" i="13" s="1"/>
  <c r="J242" i="12"/>
  <c r="K248" i="13"/>
  <c r="J248" i="13"/>
  <c r="M248" i="13"/>
  <c r="I248" i="13"/>
  <c r="H248" i="13"/>
  <c r="H243" i="10"/>
  <c r="I243" i="10" s="1"/>
  <c r="G244" i="10"/>
  <c r="A250" i="11" s="1"/>
  <c r="M243" i="10"/>
  <c r="J250" i="11" l="1"/>
  <c r="I250" i="11"/>
  <c r="K250" i="11"/>
  <c r="L250" i="11"/>
  <c r="M250" i="11"/>
  <c r="H250" i="11"/>
  <c r="C248" i="11"/>
  <c r="H248" i="11"/>
  <c r="J243" i="10"/>
  <c r="B249" i="11"/>
  <c r="C249" i="11" s="1"/>
  <c r="F249" i="11" s="1"/>
  <c r="G249" i="11" s="1"/>
  <c r="L248" i="13"/>
  <c r="A250" i="13"/>
  <c r="H244" i="12"/>
  <c r="I244" i="12" s="1"/>
  <c r="G245" i="12"/>
  <c r="M244" i="12"/>
  <c r="B249" i="13"/>
  <c r="C249" i="13" s="1"/>
  <c r="F249" i="13" s="1"/>
  <c r="G249" i="13" s="1"/>
  <c r="J243" i="12"/>
  <c r="K249" i="13"/>
  <c r="J249" i="13"/>
  <c r="I249" i="13"/>
  <c r="L249" i="13"/>
  <c r="H249" i="13"/>
  <c r="M249" i="13"/>
  <c r="H244" i="10"/>
  <c r="I244" i="10" s="1"/>
  <c r="G245" i="10"/>
  <c r="A251" i="11" s="1"/>
  <c r="M244" i="10"/>
  <c r="J244" i="10" l="1"/>
  <c r="B250" i="11"/>
  <c r="C250" i="11" s="1"/>
  <c r="F250" i="11" s="1"/>
  <c r="G250" i="11" s="1"/>
  <c r="F248" i="11"/>
  <c r="I248" i="11"/>
  <c r="I251" i="11"/>
  <c r="L251" i="11"/>
  <c r="M251" i="11"/>
  <c r="J251" i="11"/>
  <c r="H251" i="11"/>
  <c r="K251" i="11"/>
  <c r="A251" i="13"/>
  <c r="G246" i="12"/>
  <c r="H245" i="12"/>
  <c r="I245" i="12" s="1"/>
  <c r="M245" i="12"/>
  <c r="B250" i="13"/>
  <c r="C250" i="13" s="1"/>
  <c r="F250" i="13" s="1"/>
  <c r="G250" i="13" s="1"/>
  <c r="J244" i="12"/>
  <c r="K250" i="13"/>
  <c r="J250" i="13"/>
  <c r="M250" i="13"/>
  <c r="I250" i="13"/>
  <c r="H250" i="13"/>
  <c r="L250" i="13"/>
  <c r="G246" i="10"/>
  <c r="A252" i="11" s="1"/>
  <c r="H245" i="10"/>
  <c r="I245" i="10" s="1"/>
  <c r="M245" i="10"/>
  <c r="I252" i="11" l="1"/>
  <c r="J252" i="11"/>
  <c r="H252" i="11"/>
  <c r="K252" i="11"/>
  <c r="M252" i="11"/>
  <c r="L252" i="11"/>
  <c r="G248" i="11"/>
  <c r="M248" i="11" s="1"/>
  <c r="L248" i="11"/>
  <c r="J245" i="10"/>
  <c r="B251" i="11"/>
  <c r="C251" i="11" s="1"/>
  <c r="F251" i="11" s="1"/>
  <c r="G251" i="11" s="1"/>
  <c r="B251" i="13"/>
  <c r="C251" i="13" s="1"/>
  <c r="F251" i="13" s="1"/>
  <c r="G251" i="13" s="1"/>
  <c r="J245" i="12"/>
  <c r="A252" i="13"/>
  <c r="G247" i="12"/>
  <c r="H246" i="12"/>
  <c r="I246" i="12" s="1"/>
  <c r="M246" i="12"/>
  <c r="K251" i="13"/>
  <c r="J251" i="13"/>
  <c r="I251" i="13"/>
  <c r="H251" i="13"/>
  <c r="M251" i="13"/>
  <c r="L251" i="13"/>
  <c r="G247" i="10"/>
  <c r="A253" i="11" s="1"/>
  <c r="M246" i="10"/>
  <c r="H246" i="10"/>
  <c r="I246" i="10" s="1"/>
  <c r="J253" i="11" l="1"/>
  <c r="M253" i="11"/>
  <c r="L253" i="11"/>
  <c r="H253" i="11"/>
  <c r="K253" i="11"/>
  <c r="I253" i="11"/>
  <c r="J246" i="10"/>
  <c r="B252" i="11"/>
  <c r="C252" i="11" s="1"/>
  <c r="F252" i="11" s="1"/>
  <c r="G252" i="11" s="1"/>
  <c r="K252" i="13"/>
  <c r="J252" i="13"/>
  <c r="M252" i="13"/>
  <c r="H252" i="13"/>
  <c r="L252" i="13"/>
  <c r="I252" i="13"/>
  <c r="A253" i="13"/>
  <c r="H247" i="12"/>
  <c r="I247" i="12" s="1"/>
  <c r="G248" i="12"/>
  <c r="M247" i="12"/>
  <c r="B252" i="13"/>
  <c r="C252" i="13" s="1"/>
  <c r="F252" i="13" s="1"/>
  <c r="G252" i="13" s="1"/>
  <c r="J246" i="12"/>
  <c r="H247" i="10"/>
  <c r="I247" i="10" s="1"/>
  <c r="M247" i="10"/>
  <c r="G248" i="10"/>
  <c r="A254" i="11" s="1"/>
  <c r="L254" i="11" l="1"/>
  <c r="J254" i="11"/>
  <c r="K254" i="11"/>
  <c r="M254" i="11"/>
  <c r="I254" i="11"/>
  <c r="H254" i="11"/>
  <c r="J247" i="10"/>
  <c r="B253" i="11"/>
  <c r="C253" i="11" s="1"/>
  <c r="F253" i="11" s="1"/>
  <c r="G253" i="11" s="1"/>
  <c r="K253" i="13"/>
  <c r="J253" i="13"/>
  <c r="I253" i="13"/>
  <c r="M253" i="13"/>
  <c r="L253" i="13"/>
  <c r="H253" i="13"/>
  <c r="B253" i="13"/>
  <c r="C253" i="13" s="1"/>
  <c r="F253" i="13" s="1"/>
  <c r="G253" i="13" s="1"/>
  <c r="J247" i="12"/>
  <c r="A254" i="13"/>
  <c r="H248" i="12"/>
  <c r="I248" i="12" s="1"/>
  <c r="G249" i="12"/>
  <c r="M248" i="12"/>
  <c r="H248" i="10"/>
  <c r="I248" i="10" s="1"/>
  <c r="G249" i="10"/>
  <c r="A255" i="11" s="1"/>
  <c r="M248" i="10"/>
  <c r="J255" i="11" l="1"/>
  <c r="K255" i="11"/>
  <c r="J248" i="10"/>
  <c r="B254" i="11"/>
  <c r="C254" i="11" s="1"/>
  <c r="F254" i="11" s="1"/>
  <c r="G254" i="11" s="1"/>
  <c r="A255" i="13"/>
  <c r="G250" i="12"/>
  <c r="H249" i="12"/>
  <c r="I249" i="12" s="1"/>
  <c r="M249" i="12"/>
  <c r="B254" i="13"/>
  <c r="C254" i="13" s="1"/>
  <c r="F254" i="13" s="1"/>
  <c r="G254" i="13" s="1"/>
  <c r="J248" i="12"/>
  <c r="K254" i="13"/>
  <c r="J254" i="13"/>
  <c r="M254" i="13"/>
  <c r="L254" i="13"/>
  <c r="I254" i="13"/>
  <c r="H254" i="13"/>
  <c r="G250" i="10"/>
  <c r="A256" i="11" s="1"/>
  <c r="H249" i="10"/>
  <c r="I249" i="10" s="1"/>
  <c r="M249" i="10"/>
  <c r="J249" i="10" l="1"/>
  <c r="B255" i="11"/>
  <c r="C255" i="11" s="1"/>
  <c r="J256" i="11"/>
  <c r="K256" i="11"/>
  <c r="I256" i="11"/>
  <c r="M256" i="11"/>
  <c r="L256" i="11"/>
  <c r="H256" i="11"/>
  <c r="B255" i="13"/>
  <c r="C255" i="13" s="1"/>
  <c r="F255" i="13" s="1"/>
  <c r="G255" i="13" s="1"/>
  <c r="M255" i="13" s="1"/>
  <c r="J249" i="12"/>
  <c r="A256" i="13"/>
  <c r="G251" i="12"/>
  <c r="M250" i="12"/>
  <c r="H250" i="12"/>
  <c r="I250" i="12" s="1"/>
  <c r="K255" i="13"/>
  <c r="J255" i="13"/>
  <c r="I255" i="13"/>
  <c r="L255" i="13"/>
  <c r="H255" i="13"/>
  <c r="G251" i="10"/>
  <c r="A257" i="11" s="1"/>
  <c r="M250" i="10"/>
  <c r="H250" i="10"/>
  <c r="I250" i="10" s="1"/>
  <c r="H255" i="11" l="1"/>
  <c r="I257" i="11"/>
  <c r="K257" i="11"/>
  <c r="M257" i="11"/>
  <c r="H257" i="11"/>
  <c r="L257" i="11"/>
  <c r="J257" i="11"/>
  <c r="F255" i="11"/>
  <c r="I255" i="11"/>
  <c r="J250" i="10"/>
  <c r="B256" i="11"/>
  <c r="C256" i="11" s="1"/>
  <c r="F256" i="11" s="1"/>
  <c r="G256" i="11" s="1"/>
  <c r="A257" i="13"/>
  <c r="H251" i="12"/>
  <c r="I251" i="12" s="1"/>
  <c r="G252" i="12"/>
  <c r="M251" i="12"/>
  <c r="K256" i="13"/>
  <c r="J256" i="13"/>
  <c r="M256" i="13"/>
  <c r="L256" i="13"/>
  <c r="I256" i="13"/>
  <c r="H256" i="13"/>
  <c r="B256" i="13"/>
  <c r="C256" i="13" s="1"/>
  <c r="F256" i="13" s="1"/>
  <c r="G256" i="13" s="1"/>
  <c r="J250" i="12"/>
  <c r="H251" i="10"/>
  <c r="I251" i="10" s="1"/>
  <c r="G252" i="10"/>
  <c r="A258" i="11" s="1"/>
  <c r="M251" i="10"/>
  <c r="H258" i="11" l="1"/>
  <c r="L258" i="11"/>
  <c r="J258" i="11"/>
  <c r="M258" i="11"/>
  <c r="K258" i="11"/>
  <c r="I258" i="11"/>
  <c r="J251" i="10"/>
  <c r="B257" i="11"/>
  <c r="C257" i="11" s="1"/>
  <c r="F257" i="11" s="1"/>
  <c r="G257" i="11" s="1"/>
  <c r="G255" i="11"/>
  <c r="M255" i="11" s="1"/>
  <c r="L255" i="11"/>
  <c r="A258" i="13"/>
  <c r="H252" i="12"/>
  <c r="I252" i="12" s="1"/>
  <c r="G253" i="12"/>
  <c r="M252" i="12"/>
  <c r="B257" i="13"/>
  <c r="C257" i="13" s="1"/>
  <c r="F257" i="13" s="1"/>
  <c r="G257" i="13" s="1"/>
  <c r="J251" i="12"/>
  <c r="K257" i="13"/>
  <c r="J257" i="13"/>
  <c r="I257" i="13"/>
  <c r="L257" i="13"/>
  <c r="H257" i="13"/>
  <c r="M257" i="13"/>
  <c r="H252" i="10"/>
  <c r="I252" i="10" s="1"/>
  <c r="G253" i="10"/>
  <c r="A259" i="11" s="1"/>
  <c r="M252" i="10"/>
  <c r="J252" i="10" l="1"/>
  <c r="B258" i="11"/>
  <c r="C258" i="11" s="1"/>
  <c r="F258" i="11" s="1"/>
  <c r="G258" i="11" s="1"/>
  <c r="K259" i="11"/>
  <c r="L259" i="11"/>
  <c r="J259" i="11"/>
  <c r="M259" i="11"/>
  <c r="I259" i="11"/>
  <c r="H259" i="11"/>
  <c r="A259" i="13"/>
  <c r="G254" i="12"/>
  <c r="H253" i="12"/>
  <c r="I253" i="12" s="1"/>
  <c r="M253" i="12"/>
  <c r="B258" i="13"/>
  <c r="C258" i="13" s="1"/>
  <c r="F258" i="13" s="1"/>
  <c r="G258" i="13" s="1"/>
  <c r="J252" i="12"/>
  <c r="K258" i="13"/>
  <c r="J258" i="13"/>
  <c r="M258" i="13"/>
  <c r="I258" i="13"/>
  <c r="H258" i="13"/>
  <c r="L258" i="13"/>
  <c r="G254" i="10"/>
  <c r="A260" i="11" s="1"/>
  <c r="H253" i="10"/>
  <c r="I253" i="10" s="1"/>
  <c r="M253" i="10"/>
  <c r="J253" i="10" l="1"/>
  <c r="B259" i="11"/>
  <c r="C259" i="11" s="1"/>
  <c r="F259" i="11" s="1"/>
  <c r="G259" i="11" s="1"/>
  <c r="L260" i="11"/>
  <c r="I260" i="11"/>
  <c r="M260" i="11"/>
  <c r="H260" i="11"/>
  <c r="J260" i="11"/>
  <c r="K260" i="11"/>
  <c r="B259" i="13"/>
  <c r="C259" i="13" s="1"/>
  <c r="F259" i="13" s="1"/>
  <c r="G259" i="13" s="1"/>
  <c r="J253" i="12"/>
  <c r="A260" i="13"/>
  <c r="G255" i="12"/>
  <c r="H254" i="12"/>
  <c r="I254" i="12" s="1"/>
  <c r="M254" i="12"/>
  <c r="K259" i="13"/>
  <c r="J259" i="13"/>
  <c r="I259" i="13"/>
  <c r="H259" i="13"/>
  <c r="M259" i="13"/>
  <c r="L259" i="13"/>
  <c r="G255" i="10"/>
  <c r="A261" i="11" s="1"/>
  <c r="M254" i="10"/>
  <c r="H254" i="10"/>
  <c r="I254" i="10" s="1"/>
  <c r="J254" i="10" l="1"/>
  <c r="B260" i="11"/>
  <c r="C260" i="11" s="1"/>
  <c r="F260" i="11" s="1"/>
  <c r="G260" i="11" s="1"/>
  <c r="I261" i="11"/>
  <c r="J261" i="11"/>
  <c r="K261" i="11"/>
  <c r="M261" i="11"/>
  <c r="H261" i="11"/>
  <c r="L261" i="11"/>
  <c r="K260" i="13"/>
  <c r="J260" i="13"/>
  <c r="M260" i="13"/>
  <c r="H260" i="13"/>
  <c r="L260" i="13"/>
  <c r="I260" i="13"/>
  <c r="A261" i="13"/>
  <c r="H255" i="12"/>
  <c r="I255" i="12" s="1"/>
  <c r="G256" i="12"/>
  <c r="M255" i="12"/>
  <c r="B260" i="13"/>
  <c r="C260" i="13" s="1"/>
  <c r="F260" i="13" s="1"/>
  <c r="G260" i="13" s="1"/>
  <c r="J254" i="12"/>
  <c r="H255" i="10"/>
  <c r="I255" i="10" s="1"/>
  <c r="M255" i="10"/>
  <c r="G256" i="10"/>
  <c r="A262" i="11" s="1"/>
  <c r="J262" i="11" l="1"/>
  <c r="K262" i="11"/>
  <c r="J255" i="10"/>
  <c r="B261" i="11"/>
  <c r="C261" i="11" s="1"/>
  <c r="F261" i="11" s="1"/>
  <c r="G261" i="11" s="1"/>
  <c r="K261" i="13"/>
  <c r="J261" i="13"/>
  <c r="I261" i="13"/>
  <c r="M261" i="13"/>
  <c r="L261" i="13"/>
  <c r="H261" i="13"/>
  <c r="B261" i="13"/>
  <c r="C261" i="13" s="1"/>
  <c r="F261" i="13" s="1"/>
  <c r="G261" i="13" s="1"/>
  <c r="J255" i="12"/>
  <c r="A262" i="13"/>
  <c r="H256" i="12"/>
  <c r="I256" i="12" s="1"/>
  <c r="G257" i="12"/>
  <c r="M256" i="12"/>
  <c r="H256" i="10"/>
  <c r="I256" i="10" s="1"/>
  <c r="G257" i="10"/>
  <c r="A263" i="11" s="1"/>
  <c r="M256" i="10"/>
  <c r="K263" i="11" l="1"/>
  <c r="H263" i="11"/>
  <c r="L263" i="11"/>
  <c r="I263" i="11"/>
  <c r="M263" i="11"/>
  <c r="J263" i="11"/>
  <c r="J256" i="10"/>
  <c r="B262" i="11"/>
  <c r="A263" i="13"/>
  <c r="G258" i="12"/>
  <c r="H257" i="12"/>
  <c r="I257" i="12" s="1"/>
  <c r="M257" i="12"/>
  <c r="B262" i="13"/>
  <c r="C262" i="13" s="1"/>
  <c r="F262" i="13" s="1"/>
  <c r="G262" i="13" s="1"/>
  <c r="J256" i="12"/>
  <c r="K262" i="13"/>
  <c r="J262" i="13"/>
  <c r="M262" i="13"/>
  <c r="I262" i="13"/>
  <c r="H262" i="13"/>
  <c r="G258" i="10"/>
  <c r="A264" i="11" s="1"/>
  <c r="H257" i="10"/>
  <c r="I257" i="10" s="1"/>
  <c r="M257" i="10"/>
  <c r="J257" i="10" l="1"/>
  <c r="B263" i="11"/>
  <c r="C263" i="11" s="1"/>
  <c r="L264" i="11"/>
  <c r="J264" i="11"/>
  <c r="H264" i="11"/>
  <c r="K264" i="11"/>
  <c r="I264" i="11"/>
  <c r="M264" i="11"/>
  <c r="C262" i="11"/>
  <c r="H262" i="11"/>
  <c r="L262" i="13"/>
  <c r="B263" i="13"/>
  <c r="C263" i="13" s="1"/>
  <c r="F263" i="13" s="1"/>
  <c r="G263" i="13" s="1"/>
  <c r="J257" i="12"/>
  <c r="A264" i="13"/>
  <c r="G259" i="12"/>
  <c r="M258" i="12"/>
  <c r="H258" i="12"/>
  <c r="I258" i="12" s="1"/>
  <c r="K263" i="13"/>
  <c r="J263" i="13"/>
  <c r="I263" i="13"/>
  <c r="M263" i="13"/>
  <c r="L263" i="13"/>
  <c r="H263" i="13"/>
  <c r="G259" i="10"/>
  <c r="A265" i="11" s="1"/>
  <c r="M258" i="10"/>
  <c r="H258" i="10"/>
  <c r="I258" i="10" s="1"/>
  <c r="F263" i="11" l="1"/>
  <c r="I265" i="11"/>
  <c r="J265" i="11"/>
  <c r="K265" i="11"/>
  <c r="L265" i="11"/>
  <c r="H265" i="11"/>
  <c r="M265" i="11"/>
  <c r="J258" i="10"/>
  <c r="B264" i="11"/>
  <c r="C264" i="11" s="1"/>
  <c r="F264" i="11" s="1"/>
  <c r="G264" i="11" s="1"/>
  <c r="F262" i="11"/>
  <c r="I262" i="11"/>
  <c r="K264" i="13"/>
  <c r="J264" i="13"/>
  <c r="M264" i="13"/>
  <c r="L264" i="13"/>
  <c r="I264" i="13"/>
  <c r="H264" i="13"/>
  <c r="A265" i="13"/>
  <c r="H259" i="12"/>
  <c r="I259" i="12" s="1"/>
  <c r="G260" i="12"/>
  <c r="M259" i="12"/>
  <c r="B264" i="13"/>
  <c r="C264" i="13" s="1"/>
  <c r="F264" i="13" s="1"/>
  <c r="G264" i="13" s="1"/>
  <c r="J258" i="12"/>
  <c r="H259" i="10"/>
  <c r="I259" i="10" s="1"/>
  <c r="G260" i="10"/>
  <c r="A266" i="11" s="1"/>
  <c r="M259" i="10"/>
  <c r="G263" i="11" l="1"/>
  <c r="J259" i="10"/>
  <c r="B265" i="11"/>
  <c r="C265" i="11" s="1"/>
  <c r="F265" i="11" s="1"/>
  <c r="G265" i="11" s="1"/>
  <c r="I266" i="11"/>
  <c r="L266" i="11"/>
  <c r="J266" i="11"/>
  <c r="K266" i="11"/>
  <c r="M266" i="11"/>
  <c r="H266" i="11"/>
  <c r="G262" i="11"/>
  <c r="M262" i="11" s="1"/>
  <c r="L262" i="11"/>
  <c r="B265" i="13"/>
  <c r="C265" i="13" s="1"/>
  <c r="F265" i="13" s="1"/>
  <c r="G265" i="13" s="1"/>
  <c r="J259" i="12"/>
  <c r="K265" i="13"/>
  <c r="J265" i="13"/>
  <c r="I265" i="13"/>
  <c r="L265" i="13"/>
  <c r="H265" i="13"/>
  <c r="M265" i="13"/>
  <c r="A266" i="13"/>
  <c r="H260" i="12"/>
  <c r="I260" i="12" s="1"/>
  <c r="G261" i="12"/>
  <c r="M260" i="12"/>
  <c r="H260" i="10"/>
  <c r="I260" i="10" s="1"/>
  <c r="G261" i="10"/>
  <c r="M260" i="10"/>
  <c r="A267" i="11" l="1"/>
  <c r="M267" i="11" s="1"/>
  <c r="G262" i="10"/>
  <c r="J260" i="10"/>
  <c r="B266" i="11"/>
  <c r="C266" i="11" s="1"/>
  <c r="F266" i="11" s="1"/>
  <c r="G266" i="11" s="1"/>
  <c r="K267" i="11"/>
  <c r="L267" i="11"/>
  <c r="H267" i="11"/>
  <c r="I267" i="11"/>
  <c r="A267" i="13"/>
  <c r="H261" i="12"/>
  <c r="I261" i="12" s="1"/>
  <c r="M261" i="12"/>
  <c r="B266" i="13"/>
  <c r="C266" i="13" s="1"/>
  <c r="F266" i="13" s="1"/>
  <c r="G266" i="13" s="1"/>
  <c r="J260" i="12"/>
  <c r="K266" i="13"/>
  <c r="J266" i="13"/>
  <c r="M266" i="13"/>
  <c r="I266" i="13"/>
  <c r="H266" i="13"/>
  <c r="L266" i="13"/>
  <c r="H261" i="10"/>
  <c r="I261" i="10" s="1"/>
  <c r="M261" i="10"/>
  <c r="H262" i="10" l="1"/>
  <c r="I262" i="10" s="1"/>
  <c r="A268" i="11"/>
  <c r="G263" i="10"/>
  <c r="M262" i="10"/>
  <c r="J267" i="11"/>
  <c r="J261" i="10"/>
  <c r="B267" i="11"/>
  <c r="C267" i="11" s="1"/>
  <c r="F267" i="11" s="1"/>
  <c r="B267" i="13"/>
  <c r="C267" i="13" s="1"/>
  <c r="F267" i="13" s="1"/>
  <c r="G267" i="13" s="1"/>
  <c r="J261" i="12"/>
  <c r="K267" i="13"/>
  <c r="J267" i="13"/>
  <c r="I267" i="13"/>
  <c r="H267" i="13"/>
  <c r="M267" i="13"/>
  <c r="L267" i="13"/>
  <c r="B268" i="11" l="1"/>
  <c r="C268" i="11" s="1"/>
  <c r="F268" i="11" s="1"/>
  <c r="G268" i="11" s="1"/>
  <c r="J262" i="10"/>
  <c r="A269" i="11"/>
  <c r="G264" i="10"/>
  <c r="M263" i="10"/>
  <c r="H263" i="10"/>
  <c r="I263" i="10" s="1"/>
  <c r="B269" i="11" s="1"/>
  <c r="C269" i="11" s="1"/>
  <c r="F269" i="11" s="1"/>
  <c r="G269" i="11" s="1"/>
  <c r="J268" i="11"/>
  <c r="K268" i="11"/>
  <c r="H268" i="11"/>
  <c r="L268" i="11"/>
  <c r="I268" i="11"/>
  <c r="M268" i="11"/>
  <c r="G267" i="11"/>
  <c r="J263" i="10" l="1"/>
  <c r="A270" i="11"/>
  <c r="M264" i="10"/>
  <c r="G265" i="10"/>
  <c r="H264" i="10"/>
  <c r="I264" i="10" s="1"/>
  <c r="B270" i="11" s="1"/>
  <c r="C270" i="11" s="1"/>
  <c r="F270" i="11" s="1"/>
  <c r="G270" i="11" s="1"/>
  <c r="I269" i="11"/>
  <c r="J269" i="11"/>
  <c r="H269" i="11"/>
  <c r="K269" i="11"/>
  <c r="L269" i="11"/>
  <c r="M269" i="11"/>
  <c r="K270" i="11" l="1"/>
  <c r="I270" i="11"/>
  <c r="J270" i="11"/>
  <c r="L270" i="11"/>
  <c r="M270" i="11"/>
  <c r="H270" i="11"/>
  <c r="J264" i="10"/>
  <c r="A271" i="11"/>
  <c r="M265" i="10"/>
  <c r="H265" i="10"/>
  <c r="I265" i="10" s="1"/>
  <c r="G266" i="10"/>
  <c r="K271" i="11" l="1"/>
  <c r="I271" i="11"/>
  <c r="J271" i="11"/>
  <c r="L271" i="11"/>
  <c r="H271" i="11"/>
  <c r="M271" i="11"/>
  <c r="A272" i="11"/>
  <c r="M266" i="10"/>
  <c r="H266" i="10"/>
  <c r="I266" i="10" s="1"/>
  <c r="G267" i="10"/>
  <c r="J265" i="10"/>
  <c r="B271" i="11"/>
  <c r="C271" i="11" s="1"/>
  <c r="F271" i="11" s="1"/>
  <c r="G271" i="11" s="1"/>
  <c r="A273" i="11" l="1"/>
  <c r="M267" i="10"/>
  <c r="H267" i="10"/>
  <c r="I267" i="10" s="1"/>
  <c r="G268" i="10"/>
  <c r="J266" i="10"/>
  <c r="B272" i="11"/>
  <c r="C272" i="11" s="1"/>
  <c r="F272" i="11" s="1"/>
  <c r="G272" i="11" s="1"/>
  <c r="K272" i="11"/>
  <c r="I272" i="11"/>
  <c r="J272" i="11"/>
  <c r="L272" i="11"/>
  <c r="H272" i="11"/>
  <c r="M272" i="11"/>
  <c r="K273" i="11" l="1"/>
  <c r="I273" i="11"/>
  <c r="J273" i="11"/>
  <c r="L273" i="11"/>
  <c r="H273" i="11"/>
  <c r="M273" i="11"/>
  <c r="A274" i="11"/>
  <c r="M268" i="10"/>
  <c r="H268" i="10"/>
  <c r="I268" i="10" s="1"/>
  <c r="G269" i="10"/>
  <c r="J267" i="10"/>
  <c r="B273" i="11"/>
  <c r="C273" i="11" s="1"/>
  <c r="F273" i="11" s="1"/>
  <c r="G273" i="11" s="1"/>
  <c r="J274" i="11" l="1"/>
  <c r="K274" i="11"/>
  <c r="H274" i="11"/>
  <c r="L274" i="11"/>
  <c r="I274" i="11"/>
  <c r="M274" i="11"/>
  <c r="H269" i="10"/>
  <c r="I269" i="10" s="1"/>
  <c r="A275" i="11"/>
  <c r="M269" i="10"/>
  <c r="J268" i="10"/>
  <c r="B274" i="11"/>
  <c r="C274" i="11" s="1"/>
  <c r="F274" i="11" s="1"/>
  <c r="G274" i="11" s="1"/>
  <c r="J269" i="10" l="1"/>
  <c r="B275" i="11"/>
  <c r="C275" i="11" s="1"/>
  <c r="F275" i="11" s="1"/>
  <c r="G275" i="11" s="1"/>
  <c r="I275" i="11"/>
  <c r="M275" i="11"/>
  <c r="J275" i="11"/>
  <c r="K275" i="11"/>
  <c r="H275" i="11"/>
  <c r="L275" i="11"/>
</calcChain>
</file>

<file path=xl/sharedStrings.xml><?xml version="1.0" encoding="utf-8"?>
<sst xmlns="http://schemas.openxmlformats.org/spreadsheetml/2006/main" count="425" uniqueCount="355">
  <si>
    <t>Pixel:</t>
  </si>
  <si>
    <t>NDVI_1s</t>
  </si>
  <si>
    <t>X :</t>
  </si>
  <si>
    <t>Y :</t>
  </si>
  <si>
    <t>Fecha</t>
  </si>
  <si>
    <t>Pendiente</t>
  </si>
  <si>
    <t>Fechas con imagen ndvi</t>
  </si>
  <si>
    <t>Kcb</t>
  </si>
  <si>
    <t>NDVI Interpolado</t>
  </si>
  <si>
    <t>ETo</t>
  </si>
  <si>
    <t xml:space="preserve">Cultivo: Vid </t>
  </si>
  <si>
    <t>Localidad: Vicuñan, Chile</t>
  </si>
  <si>
    <t>mm/diario</t>
  </si>
  <si>
    <t>horas/diario</t>
  </si>
  <si>
    <t>NDVI</t>
  </si>
  <si>
    <t>Ks</t>
  </si>
  <si>
    <t>Necesidades</t>
  </si>
  <si>
    <t>Riego</t>
  </si>
  <si>
    <t>Fecha control</t>
  </si>
  <si>
    <t>Fecha ETo</t>
  </si>
  <si>
    <t>CONTROL</t>
  </si>
  <si>
    <t>Gasto gotero</t>
  </si>
  <si>
    <t>Dist linea</t>
  </si>
  <si>
    <t>Dist entre gotero</t>
  </si>
  <si>
    <t>pp equipo</t>
  </si>
  <si>
    <t>Kcb semana</t>
  </si>
  <si>
    <t>ETo semana</t>
  </si>
  <si>
    <t>Tiempo semana</t>
  </si>
  <si>
    <t>SECTOR</t>
  </si>
  <si>
    <t>Riego ajustado horas/día</t>
  </si>
  <si>
    <t>mm/semana</t>
  </si>
  <si>
    <t>horas/semana</t>
  </si>
  <si>
    <t>LUN</t>
  </si>
  <si>
    <t>MAR</t>
  </si>
  <si>
    <t>MIE</t>
  </si>
  <si>
    <t>JUE</t>
  </si>
  <si>
    <t>VIE</t>
  </si>
  <si>
    <t>SAB</t>
  </si>
  <si>
    <t>DOM</t>
  </si>
  <si>
    <t>NDVI semana</t>
  </si>
  <si>
    <t>Necesidades semana</t>
  </si>
  <si>
    <t>Ks semana</t>
  </si>
  <si>
    <t>Estación:</t>
  </si>
  <si>
    <t>Ovalle [TalhuÃ©n]</t>
  </si>
  <si>
    <t>Fechas:</t>
  </si>
  <si>
    <t>[Min] mm EvapotranspiraciÃ³n[0.1m]</t>
  </si>
  <si>
    <t>[Prom] mm EvapotranspiraciÃ³n[0.1m]</t>
  </si>
  <si>
    <t>[Max] mm EvapotranspiraciÃ³n[0.1m]</t>
  </si>
  <si>
    <t>[%Datos] EvapotranspiraciÃ³n[0.1m]</t>
  </si>
  <si>
    <t>2017-07-01</t>
  </si>
  <si>
    <t>2017-07-02</t>
  </si>
  <si>
    <t>2017-07-03</t>
  </si>
  <si>
    <t>2017-07-04</t>
  </si>
  <si>
    <t>2017-07-05</t>
  </si>
  <si>
    <t>2017-07-06</t>
  </si>
  <si>
    <t>2017-07-07</t>
  </si>
  <si>
    <t>2017-07-08</t>
  </si>
  <si>
    <t>2017-07-09</t>
  </si>
  <si>
    <t>2017-07-10</t>
  </si>
  <si>
    <t>2017-07-11</t>
  </si>
  <si>
    <t>2017-07-12</t>
  </si>
  <si>
    <t>2017-07-13</t>
  </si>
  <si>
    <t>2017-07-14</t>
  </si>
  <si>
    <t>2017-07-15</t>
  </si>
  <si>
    <t>2017-07-16</t>
  </si>
  <si>
    <t>2017-07-17</t>
  </si>
  <si>
    <t>2017-07-18</t>
  </si>
  <si>
    <t>2017-07-19</t>
  </si>
  <si>
    <t>2017-07-20</t>
  </si>
  <si>
    <t>2017-07-21</t>
  </si>
  <si>
    <t>2017-07-22</t>
  </si>
  <si>
    <t>2017-07-23</t>
  </si>
  <si>
    <t>2017-07-24</t>
  </si>
  <si>
    <t>2017-07-25</t>
  </si>
  <si>
    <t>2017-07-26</t>
  </si>
  <si>
    <t>2017-07-27</t>
  </si>
  <si>
    <t>2017-07-28</t>
  </si>
  <si>
    <t>2017-07-29</t>
  </si>
  <si>
    <t>2017-07-30</t>
  </si>
  <si>
    <t>2017-07-31</t>
  </si>
  <si>
    <t>2017-08-01</t>
  </si>
  <si>
    <t>2017-08-02</t>
  </si>
  <si>
    <t>2017-08-03</t>
  </si>
  <si>
    <t>2017-08-04</t>
  </si>
  <si>
    <t>2017-08-05</t>
  </si>
  <si>
    <t>2017-08-06</t>
  </si>
  <si>
    <t>2017-08-07</t>
  </si>
  <si>
    <t>2017-08-08</t>
  </si>
  <si>
    <t>2017-08-09</t>
  </si>
  <si>
    <t>2017-08-10</t>
  </si>
  <si>
    <t>2017-08-11</t>
  </si>
  <si>
    <t>2017-08-12</t>
  </si>
  <si>
    <t>2017-08-13</t>
  </si>
  <si>
    <t>2017-08-14</t>
  </si>
  <si>
    <t>2017-08-15</t>
  </si>
  <si>
    <t>2017-08-16</t>
  </si>
  <si>
    <t>2017-08-17</t>
  </si>
  <si>
    <t>2017-08-18</t>
  </si>
  <si>
    <t>2017-08-19</t>
  </si>
  <si>
    <t>2017-08-20</t>
  </si>
  <si>
    <t>2017-08-21</t>
  </si>
  <si>
    <t>2017-08-22</t>
  </si>
  <si>
    <t>2017-08-23</t>
  </si>
  <si>
    <t>2017-08-24</t>
  </si>
  <si>
    <t>2017-08-25</t>
  </si>
  <si>
    <t>2017-08-26</t>
  </si>
  <si>
    <t>2017-08-27</t>
  </si>
  <si>
    <t>2017-08-28</t>
  </si>
  <si>
    <t>2017-08-29</t>
  </si>
  <si>
    <t>2017-08-30</t>
  </si>
  <si>
    <t>2017-08-31</t>
  </si>
  <si>
    <t>2017-09-01</t>
  </si>
  <si>
    <t>2017-09-02</t>
  </si>
  <si>
    <t>2017-09-03</t>
  </si>
  <si>
    <t>2017-09-04</t>
  </si>
  <si>
    <t>2017-09-05</t>
  </si>
  <si>
    <t>2017-09-06</t>
  </si>
  <si>
    <t>2017-09-07</t>
  </si>
  <si>
    <t>2017-09-08</t>
  </si>
  <si>
    <t>2017-09-09</t>
  </si>
  <si>
    <t>2017-09-10</t>
  </si>
  <si>
    <t>2017-09-11</t>
  </si>
  <si>
    <t>2017-09-12</t>
  </si>
  <si>
    <t>2017-09-13</t>
  </si>
  <si>
    <t>2017-09-14</t>
  </si>
  <si>
    <t>2017-09-15</t>
  </si>
  <si>
    <t>2017-09-16</t>
  </si>
  <si>
    <t>2017-09-17</t>
  </si>
  <si>
    <t>2017-09-18</t>
  </si>
  <si>
    <t>2017-09-19</t>
  </si>
  <si>
    <t>2017-09-20</t>
  </si>
  <si>
    <t>2017-09-21</t>
  </si>
  <si>
    <t>2017-09-22</t>
  </si>
  <si>
    <t>2017-09-23</t>
  </si>
  <si>
    <t>2017-09-24</t>
  </si>
  <si>
    <t>2017-09-25</t>
  </si>
  <si>
    <t>2017-09-26</t>
  </si>
  <si>
    <t>2017-09-27</t>
  </si>
  <si>
    <t>2017-09-28</t>
  </si>
  <si>
    <t>2017-09-29</t>
  </si>
  <si>
    <t>2017-09-30</t>
  </si>
  <si>
    <t>2017-10-01</t>
  </si>
  <si>
    <t>2017-10-02</t>
  </si>
  <si>
    <t>2017-10-03</t>
  </si>
  <si>
    <t>2017-10-04</t>
  </si>
  <si>
    <t>2017-10-05</t>
  </si>
  <si>
    <t>2017-10-06</t>
  </si>
  <si>
    <t>2017-10-07</t>
  </si>
  <si>
    <t>2017-10-08</t>
  </si>
  <si>
    <t>2017-10-09</t>
  </si>
  <si>
    <t>2017-10-10</t>
  </si>
  <si>
    <t>2017-10-11</t>
  </si>
  <si>
    <t>2017-10-12</t>
  </si>
  <si>
    <t>2017-10-13</t>
  </si>
  <si>
    <t>2017-10-14</t>
  </si>
  <si>
    <t>2017-10-15</t>
  </si>
  <si>
    <t>2017-10-16</t>
  </si>
  <si>
    <t>2017-10-17</t>
  </si>
  <si>
    <t>2017-10-18</t>
  </si>
  <si>
    <t>2017-10-19</t>
  </si>
  <si>
    <t>2017-10-20</t>
  </si>
  <si>
    <t>2017-10-21</t>
  </si>
  <si>
    <t>2017-10-22</t>
  </si>
  <si>
    <t>2017-10-23</t>
  </si>
  <si>
    <t>2017-10-24</t>
  </si>
  <si>
    <t>2017-10-25</t>
  </si>
  <si>
    <t>2017-10-26</t>
  </si>
  <si>
    <t>2017-10-27</t>
  </si>
  <si>
    <t>2017-10-28</t>
  </si>
  <si>
    <t>2017-10-29</t>
  </si>
  <si>
    <t>2017-10-30</t>
  </si>
  <si>
    <t>2017-10-31</t>
  </si>
  <si>
    <t>2017-11-01</t>
  </si>
  <si>
    <t>2017-11-02</t>
  </si>
  <si>
    <t>2017-11-03</t>
  </si>
  <si>
    <t>2017-11-04</t>
  </si>
  <si>
    <t>2017-11-05</t>
  </si>
  <si>
    <t>2017-11-06</t>
  </si>
  <si>
    <t>2017-11-07</t>
  </si>
  <si>
    <t>2017-11-08</t>
  </si>
  <si>
    <t>2017-11-09</t>
  </si>
  <si>
    <t>2017-11-10</t>
  </si>
  <si>
    <t>2017-11-11</t>
  </si>
  <si>
    <t>2017-11-12</t>
  </si>
  <si>
    <t>2017-11-13</t>
  </si>
  <si>
    <t>2017-11-14</t>
  </si>
  <si>
    <t>2017-11-15</t>
  </si>
  <si>
    <t>2017-11-16</t>
  </si>
  <si>
    <t>2017-11-17</t>
  </si>
  <si>
    <t>2017-11-18</t>
  </si>
  <si>
    <t>2017-11-19</t>
  </si>
  <si>
    <t>2017-11-20</t>
  </si>
  <si>
    <t>2017-11-21</t>
  </si>
  <si>
    <t>2017-11-22</t>
  </si>
  <si>
    <t>2017-11-23</t>
  </si>
  <si>
    <t>2017-11-24</t>
  </si>
  <si>
    <t>2017-11-25</t>
  </si>
  <si>
    <t>2017-11-26</t>
  </si>
  <si>
    <t>2017-11-27</t>
  </si>
  <si>
    <t>2017-11-28</t>
  </si>
  <si>
    <t>2017-11-29</t>
  </si>
  <si>
    <t>2017-11-30</t>
  </si>
  <si>
    <t>2017-12-01</t>
  </si>
  <si>
    <t>2017-12-02</t>
  </si>
  <si>
    <t>2017-12-03</t>
  </si>
  <si>
    <t>2017-12-04</t>
  </si>
  <si>
    <t>2017-12-05</t>
  </si>
  <si>
    <t>2017-12-06</t>
  </si>
  <si>
    <t>2017-12-07</t>
  </si>
  <si>
    <t>2017-12-08</t>
  </si>
  <si>
    <t>2017-12-09</t>
  </si>
  <si>
    <t>2017-12-10</t>
  </si>
  <si>
    <t>2017-12-11</t>
  </si>
  <si>
    <t>2017-12-12</t>
  </si>
  <si>
    <t>2017-12-13</t>
  </si>
  <si>
    <t>2017-12-14</t>
  </si>
  <si>
    <t>2017-12-15</t>
  </si>
  <si>
    <t>2017-12-16</t>
  </si>
  <si>
    <t>2017-12-17</t>
  </si>
  <si>
    <t>2017-12-18</t>
  </si>
  <si>
    <t>2017-12-19</t>
  </si>
  <si>
    <t>2017-12-20</t>
  </si>
  <si>
    <t>2017-12-21</t>
  </si>
  <si>
    <t>2017-12-22</t>
  </si>
  <si>
    <t>2017-12-23</t>
  </si>
  <si>
    <t>2017-12-24</t>
  </si>
  <si>
    <t>2017-12-25</t>
  </si>
  <si>
    <t>2017-12-26</t>
  </si>
  <si>
    <t>2017-12-27</t>
  </si>
  <si>
    <t>2017-12-28</t>
  </si>
  <si>
    <t>2017-12-29</t>
  </si>
  <si>
    <t>2017-12-30</t>
  </si>
  <si>
    <t>2017-12-31</t>
  </si>
  <si>
    <t>2018-01-01</t>
  </si>
  <si>
    <t>2018-01-02</t>
  </si>
  <si>
    <t>2018-01-03</t>
  </si>
  <si>
    <t>2018-01-04</t>
  </si>
  <si>
    <t>2018-01-05</t>
  </si>
  <si>
    <t>2018-01-06</t>
  </si>
  <si>
    <t>2018-01-07</t>
  </si>
  <si>
    <t>2018-01-08</t>
  </si>
  <si>
    <t>2018-01-09</t>
  </si>
  <si>
    <t>2018-01-10</t>
  </si>
  <si>
    <t>2018-01-11</t>
  </si>
  <si>
    <t>2018-01-12</t>
  </si>
  <si>
    <t>2018-01-13</t>
  </si>
  <si>
    <t>2018-01-14</t>
  </si>
  <si>
    <t>2018-01-15</t>
  </si>
  <si>
    <t>2018-01-16</t>
  </si>
  <si>
    <t>2018-01-17</t>
  </si>
  <si>
    <t>2018-01-18</t>
  </si>
  <si>
    <t>2018-01-19</t>
  </si>
  <si>
    <t>2018-01-20</t>
  </si>
  <si>
    <t>2018-01-21</t>
  </si>
  <si>
    <t>2018-01-22</t>
  </si>
  <si>
    <t>2018-01-23</t>
  </si>
  <si>
    <t>2018-01-24</t>
  </si>
  <si>
    <t>2018-01-25</t>
  </si>
  <si>
    <t>2018-01-26</t>
  </si>
  <si>
    <t>2018-01-27</t>
  </si>
  <si>
    <t>2018-01-28</t>
  </si>
  <si>
    <t>2018-01-29</t>
  </si>
  <si>
    <t>2018-01-30</t>
  </si>
  <si>
    <t>2018-01-31</t>
  </si>
  <si>
    <t>2018-02-01</t>
  </si>
  <si>
    <t>2018-02-02</t>
  </si>
  <si>
    <t>2018-02-03</t>
  </si>
  <si>
    <t>2018-02-04</t>
  </si>
  <si>
    <t>2018-02-05</t>
  </si>
  <si>
    <t>2018-02-06</t>
  </si>
  <si>
    <t>2018-02-07</t>
  </si>
  <si>
    <t>2018-02-08</t>
  </si>
  <si>
    <t>2018-02-09</t>
  </si>
  <si>
    <t>2018-02-10</t>
  </si>
  <si>
    <t>2018-02-11</t>
  </si>
  <si>
    <t>2018-02-12</t>
  </si>
  <si>
    <t>2018-02-13</t>
  </si>
  <si>
    <t>2018-02-14</t>
  </si>
  <si>
    <t>2018-02-15</t>
  </si>
  <si>
    <t>2018-02-16</t>
  </si>
  <si>
    <t>2018-02-17</t>
  </si>
  <si>
    <t>2018-02-18</t>
  </si>
  <si>
    <t>2018-02-19</t>
  </si>
  <si>
    <t>2018-02-20</t>
  </si>
  <si>
    <t>2018-02-21</t>
  </si>
  <si>
    <t>2018-02-22</t>
  </si>
  <si>
    <t>2018-02-23</t>
  </si>
  <si>
    <t>2018-02-24</t>
  </si>
  <si>
    <t>2018-02-25</t>
  </si>
  <si>
    <t>2018-02-26</t>
  </si>
  <si>
    <t>2018-02-27</t>
  </si>
  <si>
    <t>2018-02-28</t>
  </si>
  <si>
    <t>2018-03-01</t>
  </si>
  <si>
    <t>2018-03-02</t>
  </si>
  <si>
    <t>2018-03-03</t>
  </si>
  <si>
    <t>2018-03-04</t>
  </si>
  <si>
    <t>2018-03-05</t>
  </si>
  <si>
    <t>2018-03-06</t>
  </si>
  <si>
    <t>2018-03-07</t>
  </si>
  <si>
    <t>2018-03-08</t>
  </si>
  <si>
    <t>2018-03-09</t>
  </si>
  <si>
    <t>2018-03-10</t>
  </si>
  <si>
    <t>2018-03-11</t>
  </si>
  <si>
    <t>2018-03-12</t>
  </si>
  <si>
    <t>2018-03-13</t>
  </si>
  <si>
    <t>2018-03-14</t>
  </si>
  <si>
    <t>2018-03-15</t>
  </si>
  <si>
    <t>2018-03-16</t>
  </si>
  <si>
    <t>2018-03-17</t>
  </si>
  <si>
    <t>2018-03-18</t>
  </si>
  <si>
    <t>2018-03-19</t>
  </si>
  <si>
    <t>2018-03-20</t>
  </si>
  <si>
    <t>2018-03-21</t>
  </si>
  <si>
    <t>2018-03-22</t>
  </si>
  <si>
    <t>2018-03-23</t>
  </si>
  <si>
    <t>2018-03-24</t>
  </si>
  <si>
    <t>2018-03-25</t>
  </si>
  <si>
    <t>2018-03-26</t>
  </si>
  <si>
    <t>2018-03-27</t>
  </si>
  <si>
    <t>2018-03-28</t>
  </si>
  <si>
    <t>2018-03-29</t>
  </si>
  <si>
    <t>2018-03-30</t>
  </si>
  <si>
    <t>2018-03-31</t>
  </si>
  <si>
    <t>2018-04-01</t>
  </si>
  <si>
    <t>2018-04-02</t>
  </si>
  <si>
    <t>2018-04-03</t>
  </si>
  <si>
    <t>2018-04-04</t>
  </si>
  <si>
    <t>2018-04-05</t>
  </si>
  <si>
    <t>2018-04-06</t>
  </si>
  <si>
    <t>2018-04-07</t>
  </si>
  <si>
    <t>2018-04-08</t>
  </si>
  <si>
    <t>2018-04-09</t>
  </si>
  <si>
    <t>2018-04-10</t>
  </si>
  <si>
    <t>2018-04-11</t>
  </si>
  <si>
    <t>2018-04-12</t>
  </si>
  <si>
    <t>3 x 3</t>
  </si>
  <si>
    <t>CRS: epsg:900913</t>
  </si>
  <si>
    <t>NDVI Normalizado</t>
  </si>
  <si>
    <t>media</t>
  </si>
  <si>
    <t>1 x 1</t>
  </si>
  <si>
    <t>n</t>
  </si>
  <si>
    <t>S1 (FAa)</t>
  </si>
  <si>
    <t>S2 (F)</t>
  </si>
  <si>
    <t>Sector 2</t>
  </si>
  <si>
    <t>ESTRATEGIA DE RIEGO</t>
  </si>
  <si>
    <t>[2017-07-01,2018-04-13]</t>
  </si>
  <si>
    <t>2018-04-13</t>
  </si>
  <si>
    <t>L/h</t>
  </si>
  <si>
    <t>m</t>
  </si>
  <si>
    <t>mm/h</t>
  </si>
  <si>
    <t>Localidad: Vicuña, Chile</t>
  </si>
  <si>
    <t>Kc</t>
  </si>
  <si>
    <t>Kc interpolado</t>
  </si>
  <si>
    <t>Kc semana</t>
  </si>
  <si>
    <t>CURVA DE ÍNDICE DE VEGETACIÓN DE LA TEMPORADA 2017-2018,  HASTA EL 30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</si>
</sst>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"/>
    <numFmt numFmtId="167" formatCode="#0.00"/>
  </numFmts>
  <fonts count="2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218F48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0"/>
      <color rgb="FF7030A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 Unicode MS"/>
      <family val="2"/>
    </font>
    <font>
      <sz val="8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FFFF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A033"/>
        <bgColor indexed="64"/>
      </patternFill>
    </fill>
    <fill>
      <patternFill patternType="solid">
        <fgColor rgb="FF3399C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FF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5" fillId="4" borderId="0" applyNumberFormat="0" applyBorder="0" applyAlignment="0" applyProtection="0"/>
    <xf numFmtId="0" fontId="10" fillId="0" borderId="0"/>
    <xf numFmtId="0" fontId="5" fillId="10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8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wrapText="1"/>
    </xf>
    <xf numFmtId="164" fontId="11" fillId="0" borderId="0" xfId="4" applyNumberFormat="1" applyFont="1" applyFill="1" applyAlignment="1">
      <alignment wrapText="1"/>
    </xf>
    <xf numFmtId="14" fontId="6" fillId="7" borderId="0" xfId="0" applyNumberFormat="1" applyFont="1" applyFill="1" applyAlignment="1">
      <alignment vertical="center" wrapText="1"/>
    </xf>
    <xf numFmtId="2" fontId="10" fillId="0" borderId="0" xfId="4" applyNumberFormat="1" applyFill="1"/>
    <xf numFmtId="165" fontId="10" fillId="0" borderId="0" xfId="4" applyNumberFormat="1" applyFill="1"/>
    <xf numFmtId="14" fontId="10" fillId="0" borderId="0" xfId="4" applyNumberFormat="1" applyFill="1"/>
    <xf numFmtId="0" fontId="10" fillId="0" borderId="0" xfId="4" applyFill="1"/>
    <xf numFmtId="14" fontId="13" fillId="0" borderId="0" xfId="4" applyNumberFormat="1" applyFont="1" applyFill="1"/>
    <xf numFmtId="164" fontId="10" fillId="0" borderId="0" xfId="4" applyNumberFormat="1" applyFill="1"/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/>
    </xf>
    <xf numFmtId="164" fontId="11" fillId="0" borderId="0" xfId="4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6" fillId="0" borderId="0" xfId="4" applyNumberFormat="1" applyFont="1" applyAlignment="1">
      <alignment horizontal="center" vertical="center" wrapText="1"/>
    </xf>
    <xf numFmtId="0" fontId="16" fillId="0" borderId="0" xfId="4" applyFont="1" applyFill="1" applyAlignment="1">
      <alignment horizontal="center" vertical="center" wrapText="1"/>
    </xf>
    <xf numFmtId="165" fontId="16" fillId="0" borderId="0" xfId="4" applyNumberFormat="1" applyFont="1" applyFill="1" applyAlignment="1">
      <alignment horizontal="center" vertical="center" wrapText="1"/>
    </xf>
    <xf numFmtId="164" fontId="16" fillId="0" borderId="0" xfId="4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2" fontId="1" fillId="2" borderId="1" xfId="1" applyNumberFormat="1" applyAlignment="1">
      <alignment horizontal="center"/>
    </xf>
    <xf numFmtId="2" fontId="1" fillId="9" borderId="1" xfId="1" applyNumberFormat="1" applyFill="1" applyAlignment="1">
      <alignment horizontal="center"/>
    </xf>
    <xf numFmtId="2" fontId="2" fillId="3" borderId="2" xfId="2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Fill="1"/>
    <xf numFmtId="0" fontId="14" fillId="11" borderId="0" xfId="0" applyFont="1" applyFill="1" applyAlignment="1">
      <alignment horizontal="center" vertical="center" wrapText="1"/>
    </xf>
    <xf numFmtId="14" fontId="0" fillId="11" borderId="0" xfId="0" applyNumberFormat="1" applyFill="1" applyAlignment="1">
      <alignment horizontal="center"/>
    </xf>
    <xf numFmtId="167" fontId="0" fillId="11" borderId="0" xfId="0" applyNumberFormat="1" applyFill="1" applyAlignment="1">
      <alignment horizontal="center"/>
    </xf>
    <xf numFmtId="164" fontId="12" fillId="11" borderId="0" xfId="4" applyNumberFormat="1" applyFont="1" applyFill="1" applyAlignment="1">
      <alignment horizontal="center"/>
    </xf>
    <xf numFmtId="0" fontId="14" fillId="12" borderId="0" xfId="0" applyFont="1" applyFill="1" applyAlignment="1">
      <alignment horizontal="center" vertical="center" wrapText="1"/>
    </xf>
    <xf numFmtId="2" fontId="15" fillId="12" borderId="0" xfId="4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2" fontId="4" fillId="12" borderId="4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165" fontId="1" fillId="2" borderId="11" xfId="1" applyNumberFormat="1" applyBorder="1" applyAlignment="1">
      <alignment horizontal="center"/>
    </xf>
    <xf numFmtId="2" fontId="1" fillId="2" borderId="11" xfId="1" applyNumberFormat="1" applyBorder="1" applyAlignment="1">
      <alignment horizontal="center"/>
    </xf>
    <xf numFmtId="2" fontId="1" fillId="9" borderId="11" xfId="1" applyNumberFormat="1" applyFill="1" applyBorder="1" applyAlignment="1">
      <alignment horizontal="center"/>
    </xf>
    <xf numFmtId="2" fontId="2" fillId="3" borderId="12" xfId="2" applyNumberFormat="1" applyBorder="1" applyAlignment="1">
      <alignment horizontal="center"/>
    </xf>
    <xf numFmtId="0" fontId="0" fillId="12" borderId="5" xfId="0" applyFill="1" applyBorder="1"/>
    <xf numFmtId="0" fontId="0" fillId="12" borderId="13" xfId="0" applyFill="1" applyBorder="1"/>
    <xf numFmtId="0" fontId="0" fillId="12" borderId="7" xfId="0" applyFill="1" applyBorder="1"/>
    <xf numFmtId="0" fontId="0" fillId="12" borderId="0" xfId="0" applyFill="1" applyBorder="1"/>
    <xf numFmtId="0" fontId="0" fillId="12" borderId="9" xfId="0" applyFill="1" applyBorder="1"/>
    <xf numFmtId="0" fontId="0" fillId="12" borderId="14" xfId="0" applyFill="1" applyBorder="1"/>
    <xf numFmtId="0" fontId="2" fillId="4" borderId="0" xfId="3" applyFont="1" applyAlignment="1">
      <alignment horizontal="center"/>
    </xf>
    <xf numFmtId="0" fontId="2" fillId="3" borderId="2" xfId="2" applyAlignment="1">
      <alignment horizontal="center"/>
    </xf>
    <xf numFmtId="0" fontId="0" fillId="13" borderId="0" xfId="0" applyFill="1"/>
    <xf numFmtId="0" fontId="20" fillId="4" borderId="0" xfId="3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3" xfId="0" applyFont="1" applyBorder="1" applyAlignment="1">
      <alignment horizontal="center"/>
    </xf>
    <xf numFmtId="2" fontId="5" fillId="13" borderId="0" xfId="5" applyNumberFormat="1" applyFill="1"/>
    <xf numFmtId="0" fontId="23" fillId="3" borderId="2" xfId="2" applyFont="1" applyAlignment="1">
      <alignment horizontal="center"/>
    </xf>
    <xf numFmtId="2" fontId="24" fillId="2" borderId="1" xfId="1" applyNumberFormat="1" applyFont="1" applyAlignment="1">
      <alignment horizontal="center"/>
    </xf>
    <xf numFmtId="166" fontId="24" fillId="2" borderId="1" xfId="1" applyNumberFormat="1" applyFont="1" applyAlignment="1">
      <alignment horizontal="center"/>
    </xf>
    <xf numFmtId="166" fontId="19" fillId="13" borderId="0" xfId="0" applyNumberFormat="1" applyFont="1" applyFill="1" applyAlignment="1">
      <alignment horizontal="center"/>
    </xf>
    <xf numFmtId="0" fontId="0" fillId="13" borderId="0" xfId="0" applyFill="1" applyBorder="1"/>
    <xf numFmtId="0" fontId="25" fillId="13" borderId="0" xfId="0" applyFont="1" applyFill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26" fillId="0" borderId="0" xfId="0" applyFont="1" applyFill="1"/>
    <xf numFmtId="0" fontId="26" fillId="8" borderId="0" xfId="0" applyFont="1" applyFill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4" fontId="6" fillId="5" borderId="0" xfId="0" applyNumberFormat="1" applyFont="1" applyFill="1" applyAlignment="1">
      <alignment wrapText="1"/>
    </xf>
    <xf numFmtId="0" fontId="0" fillId="5" borderId="0" xfId="0" applyFill="1" applyAlignment="1">
      <alignment wrapText="1"/>
    </xf>
    <xf numFmtId="0" fontId="27" fillId="6" borderId="0" xfId="0" applyFont="1" applyFill="1" applyAlignment="1">
      <alignment wrapText="1"/>
    </xf>
    <xf numFmtId="0" fontId="27" fillId="14" borderId="0" xfId="0" applyFont="1" applyFill="1" applyAlignment="1">
      <alignment wrapText="1"/>
    </xf>
    <xf numFmtId="0" fontId="27" fillId="15" borderId="0" xfId="0" applyFont="1" applyFill="1" applyAlignment="1">
      <alignment wrapText="1"/>
    </xf>
    <xf numFmtId="0" fontId="27" fillId="16" borderId="0" xfId="0" applyFont="1" applyFill="1" applyAlignment="1">
      <alignment wrapText="1"/>
    </xf>
    <xf numFmtId="0" fontId="27" fillId="17" borderId="0" xfId="0" applyFont="1" applyFill="1" applyAlignment="1">
      <alignment wrapText="1"/>
    </xf>
    <xf numFmtId="14" fontId="6" fillId="7" borderId="0" xfId="0" applyNumberFormat="1" applyFont="1" applyFill="1" applyAlignment="1">
      <alignment wrapText="1"/>
    </xf>
    <xf numFmtId="2" fontId="6" fillId="0" borderId="0" xfId="0" applyNumberFormat="1" applyFont="1" applyAlignment="1">
      <alignment horizontal="center" wrapText="1"/>
    </xf>
    <xf numFmtId="0" fontId="16" fillId="12" borderId="0" xfId="4" applyFont="1" applyFill="1" applyAlignment="1">
      <alignment horizontal="center" vertical="center" wrapText="1"/>
    </xf>
    <xf numFmtId="165" fontId="16" fillId="12" borderId="0" xfId="4" applyNumberFormat="1" applyFont="1" applyFill="1" applyAlignment="1">
      <alignment horizontal="center" vertical="center" wrapText="1"/>
    </xf>
    <xf numFmtId="14" fontId="10" fillId="12" borderId="0" xfId="4" applyNumberFormat="1" applyFill="1" applyAlignment="1">
      <alignment horizontal="center"/>
    </xf>
    <xf numFmtId="2" fontId="10" fillId="12" borderId="0" xfId="4" applyNumberFormat="1" applyFill="1" applyAlignment="1">
      <alignment horizontal="center"/>
    </xf>
    <xf numFmtId="1" fontId="24" fillId="2" borderId="1" xfId="1" applyNumberFormat="1" applyFont="1" applyAlignment="1">
      <alignment horizontal="center"/>
    </xf>
    <xf numFmtId="0" fontId="5" fillId="4" borderId="14" xfId="3" applyBorder="1" applyAlignment="1">
      <alignment horizontal="center"/>
    </xf>
    <xf numFmtId="0" fontId="5" fillId="4" borderId="14" xfId="3" applyBorder="1" applyAlignment="1">
      <alignment horizontal="left"/>
    </xf>
    <xf numFmtId="0" fontId="0" fillId="12" borderId="0" xfId="0" applyFill="1" applyAlignment="1">
      <alignment horizontal="center"/>
    </xf>
    <xf numFmtId="164" fontId="16" fillId="12" borderId="0" xfId="4" applyNumberFormat="1" applyFont="1" applyFill="1" applyAlignment="1">
      <alignment horizontal="center" vertical="center" wrapText="1"/>
    </xf>
    <xf numFmtId="164" fontId="11" fillId="12" borderId="0" xfId="4" applyNumberFormat="1" applyFont="1" applyFill="1" applyAlignment="1">
      <alignment horizontal="center" wrapText="1"/>
    </xf>
    <xf numFmtId="0" fontId="27" fillId="18" borderId="0" xfId="0" applyFont="1" applyFill="1" applyAlignment="1">
      <alignment wrapText="1"/>
    </xf>
    <xf numFmtId="0" fontId="7" fillId="12" borderId="0" xfId="0" applyFont="1" applyFill="1" applyAlignment="1">
      <alignment horizontal="center" wrapText="1"/>
    </xf>
    <xf numFmtId="0" fontId="8" fillId="12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14" fontId="0" fillId="12" borderId="0" xfId="0" applyNumberFormat="1" applyFill="1" applyAlignment="1">
      <alignment horizontal="center"/>
    </xf>
    <xf numFmtId="167" fontId="0" fillId="12" borderId="0" xfId="0" applyNumberFormat="1" applyFill="1" applyAlignment="1">
      <alignment horizontal="center"/>
    </xf>
    <xf numFmtId="164" fontId="12" fillId="12" borderId="0" xfId="4" applyNumberFormat="1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0" fillId="12" borderId="0" xfId="0" applyFill="1"/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8" fillId="0" borderId="0" xfId="6" applyAlignment="1">
      <alignment horizontal="center"/>
    </xf>
  </cellXfs>
  <cellStyles count="7">
    <cellStyle name="Celda de comprobación" xfId="2" builtinId="23"/>
    <cellStyle name="Énfasis2" xfId="5" builtinId="33"/>
    <cellStyle name="Énfasis5" xfId="3" builtinId="45"/>
    <cellStyle name="Normal" xfId="0" builtinId="0"/>
    <cellStyle name="Normal 2" xfId="4"/>
    <cellStyle name="Salida" xfId="1" builtinId="21"/>
    <cellStyle name="Título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3013375400689181"/>
          <c:y val="0.10174196113134754"/>
          <c:w val="0.82341109860034645"/>
          <c:h val="0.7392483145792739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[1]InterpolaNDVI_pizarro_Z1!$J$5</c:f>
              <c:strCache>
                <c:ptCount val="1"/>
                <c:pt idx="0">
                  <c:v>Kcb</c:v>
                </c:pt>
              </c:strCache>
            </c:strRef>
          </c:tx>
          <c:spPr>
            <a:ln w="603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[1]InterpolaNDVI_pizarro_Z1!$D$6:$D$354</c:f>
              <c:numCache>
                <c:formatCode>General</c:formatCode>
                <c:ptCount val="349"/>
                <c:pt idx="0">
                  <c:v>42917</c:v>
                </c:pt>
                <c:pt idx="1">
                  <c:v>42918</c:v>
                </c:pt>
                <c:pt idx="2">
                  <c:v>42919</c:v>
                </c:pt>
                <c:pt idx="3">
                  <c:v>42920</c:v>
                </c:pt>
                <c:pt idx="4">
                  <c:v>42921</c:v>
                </c:pt>
                <c:pt idx="5">
                  <c:v>42922</c:v>
                </c:pt>
                <c:pt idx="6">
                  <c:v>42923</c:v>
                </c:pt>
                <c:pt idx="7">
                  <c:v>42924</c:v>
                </c:pt>
                <c:pt idx="8">
                  <c:v>42925</c:v>
                </c:pt>
                <c:pt idx="9">
                  <c:v>42926</c:v>
                </c:pt>
                <c:pt idx="10">
                  <c:v>42927</c:v>
                </c:pt>
                <c:pt idx="11">
                  <c:v>42928</c:v>
                </c:pt>
                <c:pt idx="12">
                  <c:v>42929</c:v>
                </c:pt>
                <c:pt idx="13">
                  <c:v>42930</c:v>
                </c:pt>
                <c:pt idx="14">
                  <c:v>42931</c:v>
                </c:pt>
                <c:pt idx="15">
                  <c:v>42932</c:v>
                </c:pt>
                <c:pt idx="16">
                  <c:v>42933</c:v>
                </c:pt>
                <c:pt idx="17">
                  <c:v>42934</c:v>
                </c:pt>
                <c:pt idx="18">
                  <c:v>42935</c:v>
                </c:pt>
                <c:pt idx="19">
                  <c:v>42936</c:v>
                </c:pt>
                <c:pt idx="20">
                  <c:v>42937</c:v>
                </c:pt>
                <c:pt idx="21">
                  <c:v>42938</c:v>
                </c:pt>
                <c:pt idx="22">
                  <c:v>42939</c:v>
                </c:pt>
                <c:pt idx="23">
                  <c:v>42940</c:v>
                </c:pt>
                <c:pt idx="24">
                  <c:v>42941</c:v>
                </c:pt>
                <c:pt idx="25">
                  <c:v>42942</c:v>
                </c:pt>
                <c:pt idx="26">
                  <c:v>42943</c:v>
                </c:pt>
                <c:pt idx="27">
                  <c:v>42944</c:v>
                </c:pt>
                <c:pt idx="28">
                  <c:v>42945</c:v>
                </c:pt>
                <c:pt idx="29">
                  <c:v>42946</c:v>
                </c:pt>
                <c:pt idx="30">
                  <c:v>42947</c:v>
                </c:pt>
                <c:pt idx="31">
                  <c:v>42948</c:v>
                </c:pt>
                <c:pt idx="32">
                  <c:v>42949</c:v>
                </c:pt>
                <c:pt idx="33">
                  <c:v>42950</c:v>
                </c:pt>
                <c:pt idx="34">
                  <c:v>42951</c:v>
                </c:pt>
                <c:pt idx="35">
                  <c:v>42952</c:v>
                </c:pt>
                <c:pt idx="36">
                  <c:v>42953</c:v>
                </c:pt>
                <c:pt idx="37">
                  <c:v>42954</c:v>
                </c:pt>
                <c:pt idx="38">
                  <c:v>42955</c:v>
                </c:pt>
                <c:pt idx="39">
                  <c:v>42956</c:v>
                </c:pt>
                <c:pt idx="40">
                  <c:v>42957</c:v>
                </c:pt>
                <c:pt idx="41">
                  <c:v>42958</c:v>
                </c:pt>
                <c:pt idx="42">
                  <c:v>42959</c:v>
                </c:pt>
                <c:pt idx="43">
                  <c:v>42960</c:v>
                </c:pt>
                <c:pt idx="44">
                  <c:v>42961</c:v>
                </c:pt>
                <c:pt idx="45">
                  <c:v>42962</c:v>
                </c:pt>
                <c:pt idx="46">
                  <c:v>42963</c:v>
                </c:pt>
                <c:pt idx="47">
                  <c:v>42964</c:v>
                </c:pt>
                <c:pt idx="48">
                  <c:v>42965</c:v>
                </c:pt>
                <c:pt idx="49">
                  <c:v>42966</c:v>
                </c:pt>
                <c:pt idx="50">
                  <c:v>42967</c:v>
                </c:pt>
                <c:pt idx="51">
                  <c:v>42968</c:v>
                </c:pt>
                <c:pt idx="52">
                  <c:v>42969</c:v>
                </c:pt>
                <c:pt idx="53">
                  <c:v>42970</c:v>
                </c:pt>
                <c:pt idx="54">
                  <c:v>42971</c:v>
                </c:pt>
                <c:pt idx="55">
                  <c:v>42972</c:v>
                </c:pt>
                <c:pt idx="56">
                  <c:v>42973</c:v>
                </c:pt>
                <c:pt idx="57">
                  <c:v>42974</c:v>
                </c:pt>
                <c:pt idx="58">
                  <c:v>42975</c:v>
                </c:pt>
                <c:pt idx="59">
                  <c:v>42976</c:v>
                </c:pt>
                <c:pt idx="60">
                  <c:v>42977</c:v>
                </c:pt>
                <c:pt idx="61">
                  <c:v>42978</c:v>
                </c:pt>
                <c:pt idx="62">
                  <c:v>42979</c:v>
                </c:pt>
                <c:pt idx="63">
                  <c:v>42980</c:v>
                </c:pt>
                <c:pt idx="64">
                  <c:v>42981</c:v>
                </c:pt>
                <c:pt idx="65">
                  <c:v>42982</c:v>
                </c:pt>
                <c:pt idx="66">
                  <c:v>42983</c:v>
                </c:pt>
                <c:pt idx="67">
                  <c:v>42984</c:v>
                </c:pt>
                <c:pt idx="68">
                  <c:v>42985</c:v>
                </c:pt>
                <c:pt idx="69">
                  <c:v>42986</c:v>
                </c:pt>
                <c:pt idx="70">
                  <c:v>42987</c:v>
                </c:pt>
                <c:pt idx="71">
                  <c:v>42988</c:v>
                </c:pt>
                <c:pt idx="72">
                  <c:v>42989</c:v>
                </c:pt>
                <c:pt idx="73">
                  <c:v>42990</c:v>
                </c:pt>
                <c:pt idx="74">
                  <c:v>42991</c:v>
                </c:pt>
                <c:pt idx="75">
                  <c:v>42992</c:v>
                </c:pt>
                <c:pt idx="76">
                  <c:v>42993</c:v>
                </c:pt>
                <c:pt idx="77">
                  <c:v>42994</c:v>
                </c:pt>
                <c:pt idx="78">
                  <c:v>42995</c:v>
                </c:pt>
                <c:pt idx="79">
                  <c:v>42996</c:v>
                </c:pt>
                <c:pt idx="80">
                  <c:v>42997</c:v>
                </c:pt>
                <c:pt idx="81">
                  <c:v>42998</c:v>
                </c:pt>
                <c:pt idx="82">
                  <c:v>42999</c:v>
                </c:pt>
                <c:pt idx="83">
                  <c:v>43000</c:v>
                </c:pt>
                <c:pt idx="84">
                  <c:v>43001</c:v>
                </c:pt>
                <c:pt idx="85">
                  <c:v>43002</c:v>
                </c:pt>
                <c:pt idx="86">
                  <c:v>43003</c:v>
                </c:pt>
                <c:pt idx="87">
                  <c:v>43004</c:v>
                </c:pt>
                <c:pt idx="88">
                  <c:v>43005</c:v>
                </c:pt>
                <c:pt idx="89">
                  <c:v>43006</c:v>
                </c:pt>
                <c:pt idx="90">
                  <c:v>43007</c:v>
                </c:pt>
                <c:pt idx="91">
                  <c:v>43008</c:v>
                </c:pt>
                <c:pt idx="92">
                  <c:v>43009</c:v>
                </c:pt>
                <c:pt idx="93">
                  <c:v>43010</c:v>
                </c:pt>
                <c:pt idx="94">
                  <c:v>43011</c:v>
                </c:pt>
                <c:pt idx="95">
                  <c:v>43012</c:v>
                </c:pt>
                <c:pt idx="96">
                  <c:v>43013</c:v>
                </c:pt>
                <c:pt idx="97">
                  <c:v>43014</c:v>
                </c:pt>
                <c:pt idx="98">
                  <c:v>43015</c:v>
                </c:pt>
                <c:pt idx="99">
                  <c:v>43016</c:v>
                </c:pt>
                <c:pt idx="100">
                  <c:v>43017</c:v>
                </c:pt>
                <c:pt idx="101">
                  <c:v>43018</c:v>
                </c:pt>
                <c:pt idx="102">
                  <c:v>43019</c:v>
                </c:pt>
                <c:pt idx="103">
                  <c:v>43020</c:v>
                </c:pt>
                <c:pt idx="104">
                  <c:v>43021</c:v>
                </c:pt>
                <c:pt idx="105">
                  <c:v>43022</c:v>
                </c:pt>
                <c:pt idx="106">
                  <c:v>43023</c:v>
                </c:pt>
                <c:pt idx="107">
                  <c:v>43024</c:v>
                </c:pt>
                <c:pt idx="108">
                  <c:v>43025</c:v>
                </c:pt>
                <c:pt idx="109">
                  <c:v>43026</c:v>
                </c:pt>
                <c:pt idx="110">
                  <c:v>43027</c:v>
                </c:pt>
                <c:pt idx="111">
                  <c:v>43028</c:v>
                </c:pt>
                <c:pt idx="112">
                  <c:v>43029</c:v>
                </c:pt>
                <c:pt idx="113">
                  <c:v>43030</c:v>
                </c:pt>
                <c:pt idx="114">
                  <c:v>43031</c:v>
                </c:pt>
                <c:pt idx="115">
                  <c:v>43032</c:v>
                </c:pt>
                <c:pt idx="116">
                  <c:v>43033</c:v>
                </c:pt>
                <c:pt idx="117">
                  <c:v>43034</c:v>
                </c:pt>
                <c:pt idx="118">
                  <c:v>43035</c:v>
                </c:pt>
                <c:pt idx="119">
                  <c:v>43036</c:v>
                </c:pt>
                <c:pt idx="120">
                  <c:v>43037</c:v>
                </c:pt>
                <c:pt idx="121">
                  <c:v>43038</c:v>
                </c:pt>
                <c:pt idx="122">
                  <c:v>43039</c:v>
                </c:pt>
                <c:pt idx="123">
                  <c:v>43040</c:v>
                </c:pt>
                <c:pt idx="124">
                  <c:v>43041</c:v>
                </c:pt>
                <c:pt idx="125">
                  <c:v>43042</c:v>
                </c:pt>
                <c:pt idx="126">
                  <c:v>43043</c:v>
                </c:pt>
                <c:pt idx="127">
                  <c:v>43044</c:v>
                </c:pt>
                <c:pt idx="128">
                  <c:v>43045</c:v>
                </c:pt>
                <c:pt idx="129">
                  <c:v>43046</c:v>
                </c:pt>
                <c:pt idx="130">
                  <c:v>43047</c:v>
                </c:pt>
                <c:pt idx="131">
                  <c:v>43048</c:v>
                </c:pt>
                <c:pt idx="132">
                  <c:v>43049</c:v>
                </c:pt>
                <c:pt idx="133">
                  <c:v>43050</c:v>
                </c:pt>
                <c:pt idx="134">
                  <c:v>43051</c:v>
                </c:pt>
                <c:pt idx="135">
                  <c:v>43052</c:v>
                </c:pt>
                <c:pt idx="136">
                  <c:v>43053</c:v>
                </c:pt>
                <c:pt idx="137">
                  <c:v>43054</c:v>
                </c:pt>
                <c:pt idx="138">
                  <c:v>43055</c:v>
                </c:pt>
                <c:pt idx="139">
                  <c:v>43056</c:v>
                </c:pt>
                <c:pt idx="140">
                  <c:v>43057</c:v>
                </c:pt>
                <c:pt idx="141">
                  <c:v>43058</c:v>
                </c:pt>
                <c:pt idx="142">
                  <c:v>43059</c:v>
                </c:pt>
                <c:pt idx="143">
                  <c:v>43060</c:v>
                </c:pt>
                <c:pt idx="144">
                  <c:v>43061</c:v>
                </c:pt>
                <c:pt idx="145">
                  <c:v>43062</c:v>
                </c:pt>
                <c:pt idx="146">
                  <c:v>43063</c:v>
                </c:pt>
                <c:pt idx="147">
                  <c:v>43064</c:v>
                </c:pt>
                <c:pt idx="148">
                  <c:v>43065</c:v>
                </c:pt>
                <c:pt idx="149">
                  <c:v>43066</c:v>
                </c:pt>
                <c:pt idx="150">
                  <c:v>43067</c:v>
                </c:pt>
                <c:pt idx="151">
                  <c:v>43068</c:v>
                </c:pt>
                <c:pt idx="152">
                  <c:v>43069</c:v>
                </c:pt>
                <c:pt idx="153">
                  <c:v>43070</c:v>
                </c:pt>
                <c:pt idx="154">
                  <c:v>43071</c:v>
                </c:pt>
                <c:pt idx="155">
                  <c:v>43072</c:v>
                </c:pt>
                <c:pt idx="156">
                  <c:v>43073</c:v>
                </c:pt>
                <c:pt idx="157">
                  <c:v>43074</c:v>
                </c:pt>
                <c:pt idx="158">
                  <c:v>43075</c:v>
                </c:pt>
                <c:pt idx="159">
                  <c:v>43076</c:v>
                </c:pt>
                <c:pt idx="160">
                  <c:v>43077</c:v>
                </c:pt>
                <c:pt idx="161">
                  <c:v>43078</c:v>
                </c:pt>
                <c:pt idx="162">
                  <c:v>43079</c:v>
                </c:pt>
                <c:pt idx="163">
                  <c:v>43080</c:v>
                </c:pt>
                <c:pt idx="164">
                  <c:v>43081</c:v>
                </c:pt>
                <c:pt idx="165">
                  <c:v>43082</c:v>
                </c:pt>
                <c:pt idx="166">
                  <c:v>43083</c:v>
                </c:pt>
                <c:pt idx="167">
                  <c:v>43084</c:v>
                </c:pt>
                <c:pt idx="168">
                  <c:v>43085</c:v>
                </c:pt>
                <c:pt idx="169">
                  <c:v>43086</c:v>
                </c:pt>
                <c:pt idx="170">
                  <c:v>43087</c:v>
                </c:pt>
                <c:pt idx="171">
                  <c:v>43088</c:v>
                </c:pt>
                <c:pt idx="172">
                  <c:v>43089</c:v>
                </c:pt>
                <c:pt idx="173">
                  <c:v>43090</c:v>
                </c:pt>
                <c:pt idx="174">
                  <c:v>43091</c:v>
                </c:pt>
                <c:pt idx="175">
                  <c:v>43092</c:v>
                </c:pt>
                <c:pt idx="176">
                  <c:v>43093</c:v>
                </c:pt>
                <c:pt idx="177">
                  <c:v>43094</c:v>
                </c:pt>
                <c:pt idx="178">
                  <c:v>43095</c:v>
                </c:pt>
                <c:pt idx="179">
                  <c:v>43096</c:v>
                </c:pt>
                <c:pt idx="180">
                  <c:v>43097</c:v>
                </c:pt>
                <c:pt idx="181">
                  <c:v>43098</c:v>
                </c:pt>
                <c:pt idx="182">
                  <c:v>43099</c:v>
                </c:pt>
                <c:pt idx="183">
                  <c:v>43100</c:v>
                </c:pt>
                <c:pt idx="184">
                  <c:v>43101</c:v>
                </c:pt>
                <c:pt idx="185">
                  <c:v>43102</c:v>
                </c:pt>
                <c:pt idx="186">
                  <c:v>43103</c:v>
                </c:pt>
                <c:pt idx="187">
                  <c:v>43104</c:v>
                </c:pt>
                <c:pt idx="188">
                  <c:v>43105</c:v>
                </c:pt>
                <c:pt idx="189">
                  <c:v>43106</c:v>
                </c:pt>
                <c:pt idx="190">
                  <c:v>43107</c:v>
                </c:pt>
                <c:pt idx="191">
                  <c:v>43108</c:v>
                </c:pt>
                <c:pt idx="192">
                  <c:v>43109</c:v>
                </c:pt>
                <c:pt idx="193">
                  <c:v>43110</c:v>
                </c:pt>
                <c:pt idx="194">
                  <c:v>43111</c:v>
                </c:pt>
                <c:pt idx="195">
                  <c:v>43112</c:v>
                </c:pt>
                <c:pt idx="196">
                  <c:v>43113</c:v>
                </c:pt>
                <c:pt idx="197">
                  <c:v>43114</c:v>
                </c:pt>
                <c:pt idx="198">
                  <c:v>43115</c:v>
                </c:pt>
                <c:pt idx="199">
                  <c:v>43116</c:v>
                </c:pt>
                <c:pt idx="200">
                  <c:v>43117</c:v>
                </c:pt>
                <c:pt idx="201">
                  <c:v>43118</c:v>
                </c:pt>
                <c:pt idx="202">
                  <c:v>43119</c:v>
                </c:pt>
                <c:pt idx="203">
                  <c:v>43120</c:v>
                </c:pt>
                <c:pt idx="204">
                  <c:v>43121</c:v>
                </c:pt>
                <c:pt idx="205">
                  <c:v>43122</c:v>
                </c:pt>
                <c:pt idx="206">
                  <c:v>43123</c:v>
                </c:pt>
                <c:pt idx="207">
                  <c:v>43124</c:v>
                </c:pt>
                <c:pt idx="208">
                  <c:v>43125</c:v>
                </c:pt>
                <c:pt idx="209">
                  <c:v>43126</c:v>
                </c:pt>
                <c:pt idx="210">
                  <c:v>43127</c:v>
                </c:pt>
                <c:pt idx="211">
                  <c:v>43128</c:v>
                </c:pt>
                <c:pt idx="212">
                  <c:v>43129</c:v>
                </c:pt>
                <c:pt idx="213">
                  <c:v>43130</c:v>
                </c:pt>
                <c:pt idx="214">
                  <c:v>43131</c:v>
                </c:pt>
                <c:pt idx="215">
                  <c:v>43132</c:v>
                </c:pt>
                <c:pt idx="216">
                  <c:v>43133</c:v>
                </c:pt>
                <c:pt idx="217">
                  <c:v>43134</c:v>
                </c:pt>
                <c:pt idx="218">
                  <c:v>43135</c:v>
                </c:pt>
                <c:pt idx="219">
                  <c:v>43136</c:v>
                </c:pt>
                <c:pt idx="220">
                  <c:v>43137</c:v>
                </c:pt>
                <c:pt idx="221">
                  <c:v>43138</c:v>
                </c:pt>
                <c:pt idx="222">
                  <c:v>43139</c:v>
                </c:pt>
                <c:pt idx="223">
                  <c:v>43140</c:v>
                </c:pt>
                <c:pt idx="224">
                  <c:v>43141</c:v>
                </c:pt>
                <c:pt idx="225">
                  <c:v>43142</c:v>
                </c:pt>
                <c:pt idx="226">
                  <c:v>43143</c:v>
                </c:pt>
                <c:pt idx="227">
                  <c:v>43144</c:v>
                </c:pt>
                <c:pt idx="228">
                  <c:v>43145</c:v>
                </c:pt>
                <c:pt idx="229">
                  <c:v>43146</c:v>
                </c:pt>
                <c:pt idx="230">
                  <c:v>43147</c:v>
                </c:pt>
                <c:pt idx="231">
                  <c:v>43148</c:v>
                </c:pt>
                <c:pt idx="232">
                  <c:v>43149</c:v>
                </c:pt>
                <c:pt idx="233">
                  <c:v>43150</c:v>
                </c:pt>
                <c:pt idx="234">
                  <c:v>43151</c:v>
                </c:pt>
                <c:pt idx="235">
                  <c:v>43152</c:v>
                </c:pt>
                <c:pt idx="236">
                  <c:v>43153</c:v>
                </c:pt>
                <c:pt idx="237">
                  <c:v>43154</c:v>
                </c:pt>
                <c:pt idx="238">
                  <c:v>43155</c:v>
                </c:pt>
                <c:pt idx="239">
                  <c:v>43156</c:v>
                </c:pt>
                <c:pt idx="240">
                  <c:v>43157</c:v>
                </c:pt>
                <c:pt idx="241">
                  <c:v>43158</c:v>
                </c:pt>
                <c:pt idx="242">
                  <c:v>43159</c:v>
                </c:pt>
                <c:pt idx="243">
                  <c:v>43160</c:v>
                </c:pt>
                <c:pt idx="244">
                  <c:v>43161</c:v>
                </c:pt>
                <c:pt idx="245">
                  <c:v>43162</c:v>
                </c:pt>
                <c:pt idx="246">
                  <c:v>43163</c:v>
                </c:pt>
                <c:pt idx="247">
                  <c:v>43164</c:v>
                </c:pt>
                <c:pt idx="248">
                  <c:v>43165</c:v>
                </c:pt>
                <c:pt idx="249">
                  <c:v>43166</c:v>
                </c:pt>
                <c:pt idx="250">
                  <c:v>43167</c:v>
                </c:pt>
                <c:pt idx="251">
                  <c:v>43168</c:v>
                </c:pt>
                <c:pt idx="252">
                  <c:v>43169</c:v>
                </c:pt>
                <c:pt idx="253">
                  <c:v>43170</c:v>
                </c:pt>
                <c:pt idx="254">
                  <c:v>43171</c:v>
                </c:pt>
                <c:pt idx="255">
                  <c:v>43172</c:v>
                </c:pt>
                <c:pt idx="256">
                  <c:v>43173</c:v>
                </c:pt>
                <c:pt idx="257">
                  <c:v>43174</c:v>
                </c:pt>
                <c:pt idx="258">
                  <c:v>43175</c:v>
                </c:pt>
                <c:pt idx="259">
                  <c:v>43176</c:v>
                </c:pt>
                <c:pt idx="260">
                  <c:v>43177</c:v>
                </c:pt>
                <c:pt idx="261">
                  <c:v>43178</c:v>
                </c:pt>
                <c:pt idx="262">
                  <c:v>43179</c:v>
                </c:pt>
                <c:pt idx="263">
                  <c:v>43180</c:v>
                </c:pt>
                <c:pt idx="264">
                  <c:v>43181</c:v>
                </c:pt>
                <c:pt idx="265">
                  <c:v>43182</c:v>
                </c:pt>
                <c:pt idx="266">
                  <c:v>43183</c:v>
                </c:pt>
                <c:pt idx="267">
                  <c:v>43184</c:v>
                </c:pt>
                <c:pt idx="268">
                  <c:v>43185</c:v>
                </c:pt>
                <c:pt idx="269">
                  <c:v>43186</c:v>
                </c:pt>
                <c:pt idx="270">
                  <c:v>43187</c:v>
                </c:pt>
                <c:pt idx="271">
                  <c:v>43188</c:v>
                </c:pt>
                <c:pt idx="272">
                  <c:v>43189</c:v>
                </c:pt>
                <c:pt idx="273">
                  <c:v>43190</c:v>
                </c:pt>
                <c:pt idx="274">
                  <c:v>43191</c:v>
                </c:pt>
                <c:pt idx="275">
                  <c:v>43192</c:v>
                </c:pt>
                <c:pt idx="276">
                  <c:v>43193</c:v>
                </c:pt>
                <c:pt idx="277">
                  <c:v>43194</c:v>
                </c:pt>
                <c:pt idx="278">
                  <c:v>43195</c:v>
                </c:pt>
                <c:pt idx="279">
                  <c:v>43196</c:v>
                </c:pt>
                <c:pt idx="280">
                  <c:v>43197</c:v>
                </c:pt>
                <c:pt idx="281">
                  <c:v>43198</c:v>
                </c:pt>
                <c:pt idx="282">
                  <c:v>43199</c:v>
                </c:pt>
                <c:pt idx="283">
                  <c:v>43200</c:v>
                </c:pt>
                <c:pt idx="284">
                  <c:v>43201</c:v>
                </c:pt>
                <c:pt idx="285">
                  <c:v>43202</c:v>
                </c:pt>
                <c:pt idx="286">
                  <c:v>43203</c:v>
                </c:pt>
                <c:pt idx="287">
                  <c:v>43204</c:v>
                </c:pt>
                <c:pt idx="288">
                  <c:v>43205</c:v>
                </c:pt>
                <c:pt idx="289">
                  <c:v>43206</c:v>
                </c:pt>
                <c:pt idx="290">
                  <c:v>43207</c:v>
                </c:pt>
                <c:pt idx="291">
                  <c:v>43208</c:v>
                </c:pt>
                <c:pt idx="292">
                  <c:v>43209</c:v>
                </c:pt>
                <c:pt idx="293">
                  <c:v>43210</c:v>
                </c:pt>
                <c:pt idx="294">
                  <c:v>43211</c:v>
                </c:pt>
                <c:pt idx="295">
                  <c:v>43212</c:v>
                </c:pt>
                <c:pt idx="296">
                  <c:v>43213</c:v>
                </c:pt>
                <c:pt idx="297">
                  <c:v>43214</c:v>
                </c:pt>
                <c:pt idx="298">
                  <c:v>43215</c:v>
                </c:pt>
                <c:pt idx="299">
                  <c:v>43216</c:v>
                </c:pt>
                <c:pt idx="300">
                  <c:v>43217</c:v>
                </c:pt>
                <c:pt idx="301">
                  <c:v>43218</c:v>
                </c:pt>
                <c:pt idx="302">
                  <c:v>43219</c:v>
                </c:pt>
                <c:pt idx="303">
                  <c:v>43220</c:v>
                </c:pt>
                <c:pt idx="304">
                  <c:v>43221</c:v>
                </c:pt>
                <c:pt idx="305">
                  <c:v>43222</c:v>
                </c:pt>
                <c:pt idx="306">
                  <c:v>43223</c:v>
                </c:pt>
                <c:pt idx="307">
                  <c:v>43224</c:v>
                </c:pt>
                <c:pt idx="308">
                  <c:v>43225</c:v>
                </c:pt>
                <c:pt idx="309">
                  <c:v>43226</c:v>
                </c:pt>
                <c:pt idx="310">
                  <c:v>43227</c:v>
                </c:pt>
                <c:pt idx="311">
                  <c:v>43228</c:v>
                </c:pt>
                <c:pt idx="312">
                  <c:v>43229</c:v>
                </c:pt>
                <c:pt idx="313">
                  <c:v>43230</c:v>
                </c:pt>
                <c:pt idx="314">
                  <c:v>43231</c:v>
                </c:pt>
                <c:pt idx="315">
                  <c:v>43232</c:v>
                </c:pt>
                <c:pt idx="316">
                  <c:v>43233</c:v>
                </c:pt>
                <c:pt idx="317">
                  <c:v>43234</c:v>
                </c:pt>
                <c:pt idx="318">
                  <c:v>43235</c:v>
                </c:pt>
                <c:pt idx="319">
                  <c:v>43236</c:v>
                </c:pt>
                <c:pt idx="320">
                  <c:v>43237</c:v>
                </c:pt>
                <c:pt idx="321">
                  <c:v>43238</c:v>
                </c:pt>
                <c:pt idx="322">
                  <c:v>43239</c:v>
                </c:pt>
                <c:pt idx="323">
                  <c:v>43240</c:v>
                </c:pt>
                <c:pt idx="324">
                  <c:v>43241</c:v>
                </c:pt>
                <c:pt idx="325">
                  <c:v>43242</c:v>
                </c:pt>
                <c:pt idx="326">
                  <c:v>43243</c:v>
                </c:pt>
                <c:pt idx="327">
                  <c:v>43244</c:v>
                </c:pt>
                <c:pt idx="328">
                  <c:v>43245</c:v>
                </c:pt>
                <c:pt idx="329">
                  <c:v>43246</c:v>
                </c:pt>
                <c:pt idx="330">
                  <c:v>43247</c:v>
                </c:pt>
                <c:pt idx="331">
                  <c:v>43248</c:v>
                </c:pt>
                <c:pt idx="332">
                  <c:v>43249</c:v>
                </c:pt>
                <c:pt idx="333">
                  <c:v>43250</c:v>
                </c:pt>
                <c:pt idx="334">
                  <c:v>43251</c:v>
                </c:pt>
                <c:pt idx="335">
                  <c:v>43252</c:v>
                </c:pt>
                <c:pt idx="336">
                  <c:v>43253</c:v>
                </c:pt>
                <c:pt idx="337">
                  <c:v>43254</c:v>
                </c:pt>
                <c:pt idx="338">
                  <c:v>43255</c:v>
                </c:pt>
                <c:pt idx="339">
                  <c:v>43256</c:v>
                </c:pt>
                <c:pt idx="340">
                  <c:v>43257</c:v>
                </c:pt>
                <c:pt idx="341">
                  <c:v>43258</c:v>
                </c:pt>
                <c:pt idx="342">
                  <c:v>43259</c:v>
                </c:pt>
                <c:pt idx="343">
                  <c:v>43260</c:v>
                </c:pt>
                <c:pt idx="344">
                  <c:v>43261</c:v>
                </c:pt>
                <c:pt idx="345">
                  <c:v>43262</c:v>
                </c:pt>
                <c:pt idx="346">
                  <c:v>43263</c:v>
                </c:pt>
                <c:pt idx="347">
                  <c:v>43264</c:v>
                </c:pt>
                <c:pt idx="348">
                  <c:v>43265</c:v>
                </c:pt>
              </c:numCache>
            </c:numRef>
          </c:xVal>
          <c:yVal>
            <c:numRef>
              <c:f>[1]InterpolaNDVI_pizarro_Z1!$J$6:$J$324</c:f>
              <c:numCache>
                <c:formatCode>General</c:formatCode>
                <c:ptCount val="319"/>
                <c:pt idx="0">
                  <c:v>0.24879999679999995</c:v>
                </c:pt>
                <c:pt idx="1">
                  <c:v>0.24879999679999995</c:v>
                </c:pt>
                <c:pt idx="2">
                  <c:v>0.24879999679999995</c:v>
                </c:pt>
                <c:pt idx="3">
                  <c:v>0.24879999679999995</c:v>
                </c:pt>
                <c:pt idx="4">
                  <c:v>0.24879999679999995</c:v>
                </c:pt>
                <c:pt idx="5">
                  <c:v>0.24879999679999995</c:v>
                </c:pt>
                <c:pt idx="6">
                  <c:v>0.24879999679999995</c:v>
                </c:pt>
                <c:pt idx="7">
                  <c:v>0.25245714011428566</c:v>
                </c:pt>
                <c:pt idx="8">
                  <c:v>0.25611428342857145</c:v>
                </c:pt>
                <c:pt idx="9">
                  <c:v>0.25977142674285714</c:v>
                </c:pt>
                <c:pt idx="10">
                  <c:v>0.26342857005714293</c:v>
                </c:pt>
                <c:pt idx="11">
                  <c:v>0.26708571337142861</c:v>
                </c:pt>
                <c:pt idx="12">
                  <c:v>0.27074285668571429</c:v>
                </c:pt>
                <c:pt idx="13">
                  <c:v>0.27439999999999998</c:v>
                </c:pt>
                <c:pt idx="14">
                  <c:v>0.27084444480000003</c:v>
                </c:pt>
                <c:pt idx="15">
                  <c:v>0.26728888959999997</c:v>
                </c:pt>
                <c:pt idx="16">
                  <c:v>0.26373333440000002</c:v>
                </c:pt>
                <c:pt idx="17">
                  <c:v>0.26017777919999996</c:v>
                </c:pt>
                <c:pt idx="18">
                  <c:v>0.25662222400000001</c:v>
                </c:pt>
                <c:pt idx="19">
                  <c:v>0.25306666879999995</c:v>
                </c:pt>
                <c:pt idx="20">
                  <c:v>0.24951111359999997</c:v>
                </c:pt>
                <c:pt idx="21">
                  <c:v>0.24595555839999997</c:v>
                </c:pt>
                <c:pt idx="22">
                  <c:v>0.24240000319999996</c:v>
                </c:pt>
                <c:pt idx="23">
                  <c:v>0.24628571771428573</c:v>
                </c:pt>
                <c:pt idx="24">
                  <c:v>0.25017143222857141</c:v>
                </c:pt>
                <c:pt idx="25">
                  <c:v>0.25405714674285718</c:v>
                </c:pt>
                <c:pt idx="26">
                  <c:v>0.25794286125714294</c:v>
                </c:pt>
                <c:pt idx="27">
                  <c:v>0.2618285757714286</c:v>
                </c:pt>
                <c:pt idx="28">
                  <c:v>0.26571429028571425</c:v>
                </c:pt>
                <c:pt idx="29">
                  <c:v>0.26960000480000001</c:v>
                </c:pt>
                <c:pt idx="30">
                  <c:v>0.26761600448</c:v>
                </c:pt>
                <c:pt idx="31">
                  <c:v>0.26563200415999999</c:v>
                </c:pt>
                <c:pt idx="32">
                  <c:v>0.26364800383999998</c:v>
                </c:pt>
                <c:pt idx="33">
                  <c:v>0.26166400351999997</c:v>
                </c:pt>
                <c:pt idx="34">
                  <c:v>0.25968000319999995</c:v>
                </c:pt>
                <c:pt idx="35">
                  <c:v>0.25769600287999994</c:v>
                </c:pt>
                <c:pt idx="36">
                  <c:v>0.25571200256000004</c:v>
                </c:pt>
                <c:pt idx="37">
                  <c:v>0.25372800224000003</c:v>
                </c:pt>
                <c:pt idx="38">
                  <c:v>0.25174400192000002</c:v>
                </c:pt>
                <c:pt idx="39">
                  <c:v>0.24976000160000003</c:v>
                </c:pt>
                <c:pt idx="40">
                  <c:v>0.24777600128000002</c:v>
                </c:pt>
                <c:pt idx="41">
                  <c:v>0.24579200096000001</c:v>
                </c:pt>
                <c:pt idx="42">
                  <c:v>0.24380800064000005</c:v>
                </c:pt>
                <c:pt idx="43">
                  <c:v>0.24182400032000004</c:v>
                </c:pt>
                <c:pt idx="44">
                  <c:v>0.23984000000000003</c:v>
                </c:pt>
                <c:pt idx="45">
                  <c:v>0.23785599968000007</c:v>
                </c:pt>
                <c:pt idx="46">
                  <c:v>0.23587199936000006</c:v>
                </c:pt>
                <c:pt idx="47">
                  <c:v>0.23388799904000004</c:v>
                </c:pt>
                <c:pt idx="48">
                  <c:v>0.23190399872000009</c:v>
                </c:pt>
                <c:pt idx="49">
                  <c:v>0.22991999840000008</c:v>
                </c:pt>
                <c:pt idx="50">
                  <c:v>0.22793599808000006</c:v>
                </c:pt>
                <c:pt idx="51">
                  <c:v>0.22595199776000011</c:v>
                </c:pt>
                <c:pt idx="52">
                  <c:v>0.22396799744000009</c:v>
                </c:pt>
                <c:pt idx="53">
                  <c:v>0.22198399712000008</c:v>
                </c:pt>
                <c:pt idx="54">
                  <c:v>0.21999999679999996</c:v>
                </c:pt>
                <c:pt idx="55">
                  <c:v>0.22877948406153845</c:v>
                </c:pt>
                <c:pt idx="56">
                  <c:v>0.23755897132307693</c:v>
                </c:pt>
                <c:pt idx="57">
                  <c:v>0.24633845858461542</c:v>
                </c:pt>
                <c:pt idx="58">
                  <c:v>0.25511794584615388</c:v>
                </c:pt>
                <c:pt idx="59">
                  <c:v>0.26389743310769231</c:v>
                </c:pt>
                <c:pt idx="60">
                  <c:v>0.27267692036923075</c:v>
                </c:pt>
                <c:pt idx="61">
                  <c:v>0.28145640763076929</c:v>
                </c:pt>
                <c:pt idx="62">
                  <c:v>0.29023589489230772</c:v>
                </c:pt>
                <c:pt idx="63">
                  <c:v>0.29901538215384615</c:v>
                </c:pt>
                <c:pt idx="64">
                  <c:v>0.30779486941538459</c:v>
                </c:pt>
                <c:pt idx="65">
                  <c:v>0.31657435667692302</c:v>
                </c:pt>
                <c:pt idx="66">
                  <c:v>0.32535384393846145</c:v>
                </c:pt>
                <c:pt idx="67">
                  <c:v>0.33413333119999988</c:v>
                </c:pt>
                <c:pt idx="68">
                  <c:v>0.34291281846153832</c:v>
                </c:pt>
                <c:pt idx="69">
                  <c:v>0.35169230572307675</c:v>
                </c:pt>
                <c:pt idx="70">
                  <c:v>0.36047179298461518</c:v>
                </c:pt>
                <c:pt idx="71">
                  <c:v>0.36925128024615361</c:v>
                </c:pt>
                <c:pt idx="72">
                  <c:v>0.37803076750769204</c:v>
                </c:pt>
                <c:pt idx="73">
                  <c:v>0.38681025476923048</c:v>
                </c:pt>
                <c:pt idx="74">
                  <c:v>0.39558974203076891</c:v>
                </c:pt>
                <c:pt idx="75">
                  <c:v>0.40436922929230734</c:v>
                </c:pt>
                <c:pt idx="76">
                  <c:v>0.41314871655384577</c:v>
                </c:pt>
                <c:pt idx="77">
                  <c:v>0.42192820381538421</c:v>
                </c:pt>
                <c:pt idx="78">
                  <c:v>0.43070769107692264</c:v>
                </c:pt>
                <c:pt idx="79">
                  <c:v>0.43948717833846107</c:v>
                </c:pt>
                <c:pt idx="80">
                  <c:v>0.4482666655999995</c:v>
                </c:pt>
                <c:pt idx="81">
                  <c:v>0.45704615286153794</c:v>
                </c:pt>
                <c:pt idx="82">
                  <c:v>0.46582564012307648</c:v>
                </c:pt>
                <c:pt idx="83">
                  <c:v>0.47460512738461491</c:v>
                </c:pt>
                <c:pt idx="84">
                  <c:v>0.48338461464615334</c:v>
                </c:pt>
                <c:pt idx="85">
                  <c:v>0.49216410190769178</c:v>
                </c:pt>
                <c:pt idx="86">
                  <c:v>0.50094358916923021</c:v>
                </c:pt>
                <c:pt idx="87">
                  <c:v>0.50972307643076864</c:v>
                </c:pt>
                <c:pt idx="88">
                  <c:v>0.51850256369230707</c:v>
                </c:pt>
                <c:pt idx="89">
                  <c:v>0.5272820509538455</c:v>
                </c:pt>
                <c:pt idx="90">
                  <c:v>0.53606153821538394</c:v>
                </c:pt>
                <c:pt idx="91">
                  <c:v>0.54484102547692237</c:v>
                </c:pt>
                <c:pt idx="92">
                  <c:v>0.5536205127384608</c:v>
                </c:pt>
                <c:pt idx="93">
                  <c:v>0.56240000000000001</c:v>
                </c:pt>
                <c:pt idx="94">
                  <c:v>0.56897777760000001</c:v>
                </c:pt>
                <c:pt idx="95">
                  <c:v>0.57555555520000001</c:v>
                </c:pt>
                <c:pt idx="96">
                  <c:v>0.58213333280000001</c:v>
                </c:pt>
                <c:pt idx="97">
                  <c:v>0.58871111040000002</c:v>
                </c:pt>
                <c:pt idx="98">
                  <c:v>0.59528888800000002</c:v>
                </c:pt>
                <c:pt idx="99">
                  <c:v>0.60186666560000002</c:v>
                </c:pt>
                <c:pt idx="100">
                  <c:v>0.60844444320000002</c:v>
                </c:pt>
                <c:pt idx="101">
                  <c:v>0.61502222079999991</c:v>
                </c:pt>
                <c:pt idx="102">
                  <c:v>0.62159999839999991</c:v>
                </c:pt>
                <c:pt idx="103">
                  <c:v>0.63099999844999999</c:v>
                </c:pt>
                <c:pt idx="104">
                  <c:v>0.64039999850000007</c:v>
                </c:pt>
                <c:pt idx="105">
                  <c:v>0.64979999855000004</c:v>
                </c:pt>
                <c:pt idx="106">
                  <c:v>0.65919999860000011</c:v>
                </c:pt>
                <c:pt idx="107">
                  <c:v>0.66859999865000008</c:v>
                </c:pt>
                <c:pt idx="108">
                  <c:v>0.67799999870000016</c:v>
                </c:pt>
                <c:pt idx="109">
                  <c:v>0.68739999875000024</c:v>
                </c:pt>
                <c:pt idx="110">
                  <c:v>0.69679999880000021</c:v>
                </c:pt>
                <c:pt idx="111">
                  <c:v>0.70619999885000029</c:v>
                </c:pt>
                <c:pt idx="112">
                  <c:v>0.71559999890000026</c:v>
                </c:pt>
                <c:pt idx="113">
                  <c:v>0.72499999895000034</c:v>
                </c:pt>
                <c:pt idx="114">
                  <c:v>0.73439999900000041</c:v>
                </c:pt>
                <c:pt idx="115">
                  <c:v>0.74379999905000038</c:v>
                </c:pt>
                <c:pt idx="116">
                  <c:v>0.75319999910000046</c:v>
                </c:pt>
                <c:pt idx="117">
                  <c:v>0.76259999915000043</c:v>
                </c:pt>
                <c:pt idx="118">
                  <c:v>0.77199999920000051</c:v>
                </c:pt>
                <c:pt idx="119">
                  <c:v>0.78139999925000059</c:v>
                </c:pt>
                <c:pt idx="120">
                  <c:v>0.79079999930000056</c:v>
                </c:pt>
                <c:pt idx="121">
                  <c:v>0.80019999935000063</c:v>
                </c:pt>
                <c:pt idx="122">
                  <c:v>0.8095999994000006</c:v>
                </c:pt>
                <c:pt idx="123">
                  <c:v>0.81899999945000068</c:v>
                </c:pt>
                <c:pt idx="124">
                  <c:v>0.82839999950000076</c:v>
                </c:pt>
                <c:pt idx="125">
                  <c:v>0.83779999955000073</c:v>
                </c:pt>
                <c:pt idx="126">
                  <c:v>0.84719999960000081</c:v>
                </c:pt>
                <c:pt idx="127">
                  <c:v>0.85659999965000078</c:v>
                </c:pt>
                <c:pt idx="128">
                  <c:v>0.86599999970000086</c:v>
                </c:pt>
                <c:pt idx="129">
                  <c:v>0.87539999975000093</c:v>
                </c:pt>
                <c:pt idx="130">
                  <c:v>0.8847999998000009</c:v>
                </c:pt>
                <c:pt idx="131">
                  <c:v>0.89419999985000098</c:v>
                </c:pt>
                <c:pt idx="132">
                  <c:v>0.90359999990000095</c:v>
                </c:pt>
                <c:pt idx="133">
                  <c:v>0.91299999995000103</c:v>
                </c:pt>
                <c:pt idx="134">
                  <c:v>0.9224</c:v>
                </c:pt>
                <c:pt idx="135">
                  <c:v>0.93222857188571429</c:v>
                </c:pt>
                <c:pt idx="136">
                  <c:v>0.94205714377142835</c:v>
                </c:pt>
                <c:pt idx="137">
                  <c:v>0.95188571565714264</c:v>
                </c:pt>
                <c:pt idx="138">
                  <c:v>0.96171428754285693</c:v>
                </c:pt>
                <c:pt idx="139">
                  <c:v>0.97154285942857121</c:v>
                </c:pt>
                <c:pt idx="140">
                  <c:v>0.9813714313142855</c:v>
                </c:pt>
                <c:pt idx="141">
                  <c:v>0.99120000320000001</c:v>
                </c:pt>
                <c:pt idx="142">
                  <c:v>0.99084444799999993</c:v>
                </c:pt>
                <c:pt idx="143">
                  <c:v>0.99048889279999985</c:v>
                </c:pt>
                <c:pt idx="144">
                  <c:v>0.99013333759999977</c:v>
                </c:pt>
                <c:pt idx="145">
                  <c:v>0.98977778239999969</c:v>
                </c:pt>
                <c:pt idx="146">
                  <c:v>0.98942222719999962</c:v>
                </c:pt>
                <c:pt idx="147">
                  <c:v>0.98906667199999954</c:v>
                </c:pt>
                <c:pt idx="148">
                  <c:v>0.98871111679999946</c:v>
                </c:pt>
                <c:pt idx="149">
                  <c:v>0.98835556159999938</c:v>
                </c:pt>
                <c:pt idx="150">
                  <c:v>0.98800000639999996</c:v>
                </c:pt>
                <c:pt idx="151">
                  <c:v>0.99051429165714289</c:v>
                </c:pt>
                <c:pt idx="152">
                  <c:v>0.99302857691428581</c:v>
                </c:pt>
                <c:pt idx="153">
                  <c:v>0.99554286217142851</c:v>
                </c:pt>
                <c:pt idx="154">
                  <c:v>0.99805714742857143</c:v>
                </c:pt>
                <c:pt idx="155">
                  <c:v>1.0005714326857142</c:v>
                </c:pt>
                <c:pt idx="156">
                  <c:v>1.0030857179428572</c:v>
                </c:pt>
                <c:pt idx="157">
                  <c:v>1.0056000031999999</c:v>
                </c:pt>
                <c:pt idx="158">
                  <c:v>1.0050666687999998</c:v>
                </c:pt>
                <c:pt idx="159">
                  <c:v>1.0045333343999996</c:v>
                </c:pt>
                <c:pt idx="160">
                  <c:v>1.0039999999999996</c:v>
                </c:pt>
                <c:pt idx="161">
                  <c:v>1.0034666655999995</c:v>
                </c:pt>
                <c:pt idx="162">
                  <c:v>1.0029333311999995</c:v>
                </c:pt>
                <c:pt idx="163">
                  <c:v>1.0023999967999995</c:v>
                </c:pt>
                <c:pt idx="164">
                  <c:v>1.0018666623999994</c:v>
                </c:pt>
                <c:pt idx="165">
                  <c:v>1.0013333279999992</c:v>
                </c:pt>
                <c:pt idx="166">
                  <c:v>1.0007999935999998</c:v>
                </c:pt>
                <c:pt idx="167">
                  <c:v>1.0007999935999998</c:v>
                </c:pt>
                <c:pt idx="168">
                  <c:v>1.0007999935999998</c:v>
                </c:pt>
                <c:pt idx="169">
                  <c:v>1.0007999935999998</c:v>
                </c:pt>
                <c:pt idx="170">
                  <c:v>1.0007999935999998</c:v>
                </c:pt>
                <c:pt idx="171">
                  <c:v>1.0007999935999998</c:v>
                </c:pt>
                <c:pt idx="172">
                  <c:v>1.0007999935999998</c:v>
                </c:pt>
                <c:pt idx="173">
                  <c:v>1.0007999935999998</c:v>
                </c:pt>
                <c:pt idx="174">
                  <c:v>0.99759999360000007</c:v>
                </c:pt>
                <c:pt idx="175">
                  <c:v>0.99439999359999998</c:v>
                </c:pt>
                <c:pt idx="176">
                  <c:v>0.99119999359999988</c:v>
                </c:pt>
                <c:pt idx="177">
                  <c:v>0.98799999359999979</c:v>
                </c:pt>
                <c:pt idx="178">
                  <c:v>0.98479999359999992</c:v>
                </c:pt>
                <c:pt idx="179">
                  <c:v>0.98159999359999983</c:v>
                </c:pt>
                <c:pt idx="180">
                  <c:v>0.97839999359999974</c:v>
                </c:pt>
                <c:pt idx="181">
                  <c:v>0.97519999359999987</c:v>
                </c:pt>
                <c:pt idx="182">
                  <c:v>0.9719999936</c:v>
                </c:pt>
                <c:pt idx="183">
                  <c:v>0.96949999429999989</c:v>
                </c:pt>
                <c:pt idx="184">
                  <c:v>0.966999995</c:v>
                </c:pt>
                <c:pt idx="185">
                  <c:v>0.96449999569999989</c:v>
                </c:pt>
                <c:pt idx="186">
                  <c:v>0.9619999964</c:v>
                </c:pt>
                <c:pt idx="187">
                  <c:v>0.95949999709999989</c:v>
                </c:pt>
                <c:pt idx="188">
                  <c:v>0.95699999779999978</c:v>
                </c:pt>
                <c:pt idx="189">
                  <c:v>0.95449999849999989</c:v>
                </c:pt>
                <c:pt idx="190">
                  <c:v>0.95199999919999978</c:v>
                </c:pt>
                <c:pt idx="191">
                  <c:v>0.94949999989999989</c:v>
                </c:pt>
                <c:pt idx="192">
                  <c:v>0.94700000059999978</c:v>
                </c:pt>
                <c:pt idx="193">
                  <c:v>0.94450000129999989</c:v>
                </c:pt>
                <c:pt idx="194">
                  <c:v>0.94200000199999978</c:v>
                </c:pt>
                <c:pt idx="195">
                  <c:v>0.93950000269999989</c:v>
                </c:pt>
                <c:pt idx="196">
                  <c:v>0.93700000339999978</c:v>
                </c:pt>
                <c:pt idx="197">
                  <c:v>0.93450000409999967</c:v>
                </c:pt>
                <c:pt idx="198">
                  <c:v>0.9320000048</c:v>
                </c:pt>
                <c:pt idx="199">
                  <c:v>0.92811429028571413</c:v>
                </c:pt>
                <c:pt idx="200">
                  <c:v>0.92422857577142847</c:v>
                </c:pt>
                <c:pt idx="201">
                  <c:v>0.9203428612571426</c:v>
                </c:pt>
                <c:pt idx="202">
                  <c:v>0.91645714674285694</c:v>
                </c:pt>
                <c:pt idx="203">
                  <c:v>0.91257143222857107</c:v>
                </c:pt>
                <c:pt idx="204">
                  <c:v>0.90868571771428519</c:v>
                </c:pt>
                <c:pt idx="205">
                  <c:v>0.90480000319999998</c:v>
                </c:pt>
                <c:pt idx="206">
                  <c:v>0.89982222560000003</c:v>
                </c:pt>
                <c:pt idx="207">
                  <c:v>0.89484444800000007</c:v>
                </c:pt>
                <c:pt idx="208">
                  <c:v>0.88986667040000011</c:v>
                </c:pt>
                <c:pt idx="209">
                  <c:v>0.88488889280000005</c:v>
                </c:pt>
                <c:pt idx="210">
                  <c:v>0.87991111520000009</c:v>
                </c:pt>
                <c:pt idx="211">
                  <c:v>0.87493333760000014</c:v>
                </c:pt>
                <c:pt idx="212">
                  <c:v>0.86995556000000018</c:v>
                </c:pt>
                <c:pt idx="213">
                  <c:v>0.86497778240000012</c:v>
                </c:pt>
                <c:pt idx="214">
                  <c:v>0.86000000480000005</c:v>
                </c:pt>
                <c:pt idx="215">
                  <c:v>0.8568000038857142</c:v>
                </c:pt>
                <c:pt idx="216">
                  <c:v>0.85360000297142846</c:v>
                </c:pt>
                <c:pt idx="217">
                  <c:v>0.85040000205714261</c:v>
                </c:pt>
                <c:pt idx="218">
                  <c:v>0.84720000114285687</c:v>
                </c:pt>
                <c:pt idx="219">
                  <c:v>0.84400000022857102</c:v>
                </c:pt>
                <c:pt idx="220">
                  <c:v>0.84079999931428528</c:v>
                </c:pt>
                <c:pt idx="221">
                  <c:v>0.83759999839999999</c:v>
                </c:pt>
                <c:pt idx="222">
                  <c:v>0.83119999839999992</c:v>
                </c:pt>
                <c:pt idx="223">
                  <c:v>0.82479999839999985</c:v>
                </c:pt>
                <c:pt idx="224">
                  <c:v>0.81839999839999988</c:v>
                </c:pt>
                <c:pt idx="225">
                  <c:v>0.81199999839999981</c:v>
                </c:pt>
                <c:pt idx="226">
                  <c:v>0.80559999839999974</c:v>
                </c:pt>
                <c:pt idx="227">
                  <c:v>0.79919999839999978</c:v>
                </c:pt>
                <c:pt idx="228">
                  <c:v>0.79279999839999971</c:v>
                </c:pt>
                <c:pt idx="229">
                  <c:v>0.78639999839999963</c:v>
                </c:pt>
                <c:pt idx="230">
                  <c:v>0.77999999839999989</c:v>
                </c:pt>
                <c:pt idx="231">
                  <c:v>0.78045714079999995</c:v>
                </c:pt>
                <c:pt idx="232">
                  <c:v>0.78091428319999989</c:v>
                </c:pt>
                <c:pt idx="233">
                  <c:v>0.78137142559999995</c:v>
                </c:pt>
                <c:pt idx="234">
                  <c:v>0.78182856799999989</c:v>
                </c:pt>
                <c:pt idx="235">
                  <c:v>0.78228571039999983</c:v>
                </c:pt>
                <c:pt idx="236">
                  <c:v>0.78274285279999989</c:v>
                </c:pt>
                <c:pt idx="237">
                  <c:v>0.78319999520000005</c:v>
                </c:pt>
                <c:pt idx="238">
                  <c:v>0.78142221760000008</c:v>
                </c:pt>
                <c:pt idx="239">
                  <c:v>0.77964444000000011</c:v>
                </c:pt>
                <c:pt idx="240">
                  <c:v>0.77786666240000013</c:v>
                </c:pt>
                <c:pt idx="241">
                  <c:v>0.77608888480000016</c:v>
                </c:pt>
                <c:pt idx="242">
                  <c:v>0.77431110720000018</c:v>
                </c:pt>
                <c:pt idx="243">
                  <c:v>0.77253332960000021</c:v>
                </c:pt>
                <c:pt idx="244">
                  <c:v>0.77075555200000023</c:v>
                </c:pt>
                <c:pt idx="245">
                  <c:v>0.76897777440000037</c:v>
                </c:pt>
                <c:pt idx="246">
                  <c:v>0.76719999680000006</c:v>
                </c:pt>
                <c:pt idx="247">
                  <c:v>0.76537142514285716</c:v>
                </c:pt>
                <c:pt idx="248">
                  <c:v>0.76354285348571427</c:v>
                </c:pt>
                <c:pt idx="249">
                  <c:v>0.76171428182857137</c:v>
                </c:pt>
                <c:pt idx="250">
                  <c:v>0.75988571017142847</c:v>
                </c:pt>
                <c:pt idx="251">
                  <c:v>0.75805713851428558</c:v>
                </c:pt>
                <c:pt idx="252">
                  <c:v>0.75622856685714268</c:v>
                </c:pt>
                <c:pt idx="253">
                  <c:v>0.75439999520000001</c:v>
                </c:pt>
                <c:pt idx="254">
                  <c:v>0.75119999519999991</c:v>
                </c:pt>
                <c:pt idx="255">
                  <c:v>0.74799999519999993</c:v>
                </c:pt>
                <c:pt idx="256">
                  <c:v>0.74479999519999995</c:v>
                </c:pt>
                <c:pt idx="257">
                  <c:v>0.74159999519999986</c:v>
                </c:pt>
                <c:pt idx="258">
                  <c:v>0.73839999519999988</c:v>
                </c:pt>
                <c:pt idx="259">
                  <c:v>0.7351999951999999</c:v>
                </c:pt>
                <c:pt idx="260">
                  <c:v>0.73199999519999981</c:v>
                </c:pt>
                <c:pt idx="261">
                  <c:v>0.72879999519999983</c:v>
                </c:pt>
                <c:pt idx="262">
                  <c:v>0.72559999519999996</c:v>
                </c:pt>
                <c:pt idx="263">
                  <c:v>0.72308570994285704</c:v>
                </c:pt>
                <c:pt idx="264">
                  <c:v>0.72057142468571422</c:v>
                </c:pt>
                <c:pt idx="265">
                  <c:v>0.7180571394285713</c:v>
                </c:pt>
                <c:pt idx="266">
                  <c:v>0.71554285417142849</c:v>
                </c:pt>
                <c:pt idx="267">
                  <c:v>0.71302856891428557</c:v>
                </c:pt>
                <c:pt idx="268">
                  <c:v>0.71051428365714275</c:v>
                </c:pt>
                <c:pt idx="269">
                  <c:v>0.70799999840000005</c:v>
                </c:pt>
                <c:pt idx="270">
                  <c:v>0.70101052463157887</c:v>
                </c:pt>
                <c:pt idx="271">
                  <c:v>0.6940210508631578</c:v>
                </c:pt>
                <c:pt idx="272">
                  <c:v>0.68703157709473672</c:v>
                </c:pt>
                <c:pt idx="273">
                  <c:v>0.68004210332631554</c:v>
                </c:pt>
                <c:pt idx="274">
                  <c:v>0.67305262955789447</c:v>
                </c:pt>
                <c:pt idx="275">
                  <c:v>0.66606315578947328</c:v>
                </c:pt>
                <c:pt idx="276">
                  <c:v>0.65907368202105221</c:v>
                </c:pt>
                <c:pt idx="277">
                  <c:v>0.65208420825263114</c:v>
                </c:pt>
                <c:pt idx="278">
                  <c:v>0.64509473448420995</c:v>
                </c:pt>
                <c:pt idx="279">
                  <c:v>0.63810526071578888</c:v>
                </c:pt>
                <c:pt idx="280">
                  <c:v>0.6311157869473677</c:v>
                </c:pt>
                <c:pt idx="281">
                  <c:v>0.62412631317894662</c:v>
                </c:pt>
                <c:pt idx="282">
                  <c:v>0.61713683941052555</c:v>
                </c:pt>
                <c:pt idx="283">
                  <c:v>0.61014736564210459</c:v>
                </c:pt>
                <c:pt idx="284">
                  <c:v>0.60315789187368352</c:v>
                </c:pt>
                <c:pt idx="285">
                  <c:v>0.59616841810526244</c:v>
                </c:pt>
                <c:pt idx="286">
                  <c:v>0.58917894433684148</c:v>
                </c:pt>
                <c:pt idx="287">
                  <c:v>0.58218947056842041</c:v>
                </c:pt>
                <c:pt idx="288">
                  <c:v>0.57519999679999934</c:v>
                </c:pt>
                <c:pt idx="289">
                  <c:v>0.56821052303157837</c:v>
                </c:pt>
                <c:pt idx="290">
                  <c:v>0.5612210492631573</c:v>
                </c:pt>
                <c:pt idx="291">
                  <c:v>0.55423157549473623</c:v>
                </c:pt>
                <c:pt idx="292">
                  <c:v>0.54724210172631527</c:v>
                </c:pt>
                <c:pt idx="293">
                  <c:v>0.54025262795789419</c:v>
                </c:pt>
                <c:pt idx="294">
                  <c:v>0.53326315418947312</c:v>
                </c:pt>
                <c:pt idx="295">
                  <c:v>0.52627368042105216</c:v>
                </c:pt>
                <c:pt idx="296">
                  <c:v>0.51928420665263109</c:v>
                </c:pt>
                <c:pt idx="297">
                  <c:v>0.51229473288421001</c:v>
                </c:pt>
                <c:pt idx="298">
                  <c:v>0.50530525911578894</c:v>
                </c:pt>
                <c:pt idx="299">
                  <c:v>0.49831578534736798</c:v>
                </c:pt>
                <c:pt idx="300">
                  <c:v>0.49132631157894691</c:v>
                </c:pt>
                <c:pt idx="301">
                  <c:v>0.48433683781052583</c:v>
                </c:pt>
                <c:pt idx="302">
                  <c:v>0.47734736404210487</c:v>
                </c:pt>
                <c:pt idx="303">
                  <c:v>0.4703578902736838</c:v>
                </c:pt>
                <c:pt idx="304">
                  <c:v>0.46336841650526273</c:v>
                </c:pt>
                <c:pt idx="305">
                  <c:v>0.45637894273684176</c:v>
                </c:pt>
                <c:pt idx="306">
                  <c:v>0.44938946896842069</c:v>
                </c:pt>
                <c:pt idx="307">
                  <c:v>0.44239999519999962</c:v>
                </c:pt>
                <c:pt idx="308">
                  <c:v>0.43541052143157866</c:v>
                </c:pt>
                <c:pt idx="309">
                  <c:v>0.42842104766315758</c:v>
                </c:pt>
                <c:pt idx="310">
                  <c:v>0.42143157389473651</c:v>
                </c:pt>
                <c:pt idx="311">
                  <c:v>0.41444210012631555</c:v>
                </c:pt>
                <c:pt idx="312">
                  <c:v>0.40745262635789448</c:v>
                </c:pt>
                <c:pt idx="313">
                  <c:v>0.4004631525894734</c:v>
                </c:pt>
                <c:pt idx="314">
                  <c:v>0.39347367882105233</c:v>
                </c:pt>
                <c:pt idx="315">
                  <c:v>0.38648420505263137</c:v>
                </c:pt>
                <c:pt idx="316">
                  <c:v>0.3794947312842103</c:v>
                </c:pt>
                <c:pt idx="317">
                  <c:v>0.37250525751578922</c:v>
                </c:pt>
                <c:pt idx="318">
                  <c:v>0.36551578374736826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68224"/>
        <c:axId val="136869760"/>
      </c:scatterChart>
      <c:valAx>
        <c:axId val="13686822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36869760"/>
        <c:crosses val="autoZero"/>
        <c:crossBetween val="midCat"/>
        <c:majorUnit val="40"/>
      </c:valAx>
      <c:valAx>
        <c:axId val="136869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NDVI 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36868224"/>
        <c:crosses val="autoZero"/>
        <c:crossBetween val="midCat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24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Interpolación o relleno de datos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874890638670172E-2"/>
          <c:y val="0.17171296296296296"/>
          <c:w val="0.66626334208223981"/>
          <c:h val="0.70699876057159516"/>
        </c:manualLayout>
      </c:layout>
      <c:scatterChart>
        <c:scatterStyle val="lineMarker"/>
        <c:varyColors val="0"/>
        <c:ser>
          <c:idx val="1"/>
          <c:order val="0"/>
          <c:tx>
            <c:strRef>
              <c:f>inputs_S2!$I$5</c:f>
              <c:strCache>
                <c:ptCount val="1"/>
                <c:pt idx="0">
                  <c:v>NDVI Interpolado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inputs_S2!$G$6:$G$261</c:f>
              <c:numCache>
                <c:formatCode>m/d/yyyy</c:formatCode>
                <c:ptCount val="256"/>
                <c:pt idx="0">
                  <c:v>42934</c:v>
                </c:pt>
                <c:pt idx="1">
                  <c:v>42935</c:v>
                </c:pt>
                <c:pt idx="2">
                  <c:v>42936</c:v>
                </c:pt>
                <c:pt idx="3">
                  <c:v>42937</c:v>
                </c:pt>
                <c:pt idx="4">
                  <c:v>42938</c:v>
                </c:pt>
                <c:pt idx="5">
                  <c:v>42939</c:v>
                </c:pt>
                <c:pt idx="6">
                  <c:v>42940</c:v>
                </c:pt>
                <c:pt idx="7">
                  <c:v>42941</c:v>
                </c:pt>
                <c:pt idx="8">
                  <c:v>42942</c:v>
                </c:pt>
                <c:pt idx="9">
                  <c:v>42943</c:v>
                </c:pt>
                <c:pt idx="10">
                  <c:v>42944</c:v>
                </c:pt>
                <c:pt idx="11">
                  <c:v>42945</c:v>
                </c:pt>
                <c:pt idx="12">
                  <c:v>42946</c:v>
                </c:pt>
                <c:pt idx="13">
                  <c:v>42947</c:v>
                </c:pt>
                <c:pt idx="14">
                  <c:v>42948</c:v>
                </c:pt>
                <c:pt idx="15">
                  <c:v>42949</c:v>
                </c:pt>
                <c:pt idx="16">
                  <c:v>42950</c:v>
                </c:pt>
                <c:pt idx="17">
                  <c:v>42951</c:v>
                </c:pt>
                <c:pt idx="18">
                  <c:v>42952</c:v>
                </c:pt>
                <c:pt idx="19">
                  <c:v>42953</c:v>
                </c:pt>
                <c:pt idx="20">
                  <c:v>42954</c:v>
                </c:pt>
                <c:pt idx="21">
                  <c:v>42955</c:v>
                </c:pt>
                <c:pt idx="22">
                  <c:v>42956</c:v>
                </c:pt>
                <c:pt idx="23">
                  <c:v>42957</c:v>
                </c:pt>
                <c:pt idx="24">
                  <c:v>42958</c:v>
                </c:pt>
                <c:pt idx="25">
                  <c:v>42959</c:v>
                </c:pt>
                <c:pt idx="26">
                  <c:v>42960</c:v>
                </c:pt>
                <c:pt idx="27">
                  <c:v>42961</c:v>
                </c:pt>
                <c:pt idx="28">
                  <c:v>42962</c:v>
                </c:pt>
                <c:pt idx="29">
                  <c:v>42963</c:v>
                </c:pt>
                <c:pt idx="30">
                  <c:v>42964</c:v>
                </c:pt>
                <c:pt idx="31">
                  <c:v>42965</c:v>
                </c:pt>
                <c:pt idx="32">
                  <c:v>42966</c:v>
                </c:pt>
                <c:pt idx="33">
                  <c:v>42967</c:v>
                </c:pt>
                <c:pt idx="34">
                  <c:v>42968</c:v>
                </c:pt>
                <c:pt idx="35">
                  <c:v>42969</c:v>
                </c:pt>
                <c:pt idx="36">
                  <c:v>42970</c:v>
                </c:pt>
                <c:pt idx="37">
                  <c:v>42971</c:v>
                </c:pt>
                <c:pt idx="38">
                  <c:v>42972</c:v>
                </c:pt>
                <c:pt idx="39">
                  <c:v>42973</c:v>
                </c:pt>
                <c:pt idx="40">
                  <c:v>42974</c:v>
                </c:pt>
                <c:pt idx="41">
                  <c:v>42975</c:v>
                </c:pt>
                <c:pt idx="42">
                  <c:v>42976</c:v>
                </c:pt>
                <c:pt idx="43">
                  <c:v>42977</c:v>
                </c:pt>
                <c:pt idx="44">
                  <c:v>42978</c:v>
                </c:pt>
                <c:pt idx="45">
                  <c:v>42979</c:v>
                </c:pt>
                <c:pt idx="46">
                  <c:v>42980</c:v>
                </c:pt>
                <c:pt idx="47">
                  <c:v>42981</c:v>
                </c:pt>
                <c:pt idx="48">
                  <c:v>42982</c:v>
                </c:pt>
                <c:pt idx="49">
                  <c:v>42983</c:v>
                </c:pt>
                <c:pt idx="50">
                  <c:v>42984</c:v>
                </c:pt>
                <c:pt idx="51">
                  <c:v>42985</c:v>
                </c:pt>
                <c:pt idx="52">
                  <c:v>42986</c:v>
                </c:pt>
                <c:pt idx="53">
                  <c:v>42987</c:v>
                </c:pt>
                <c:pt idx="54">
                  <c:v>42988</c:v>
                </c:pt>
                <c:pt idx="55">
                  <c:v>42989</c:v>
                </c:pt>
                <c:pt idx="56">
                  <c:v>42990</c:v>
                </c:pt>
                <c:pt idx="57">
                  <c:v>42991</c:v>
                </c:pt>
                <c:pt idx="58">
                  <c:v>42992</c:v>
                </c:pt>
                <c:pt idx="59">
                  <c:v>42993</c:v>
                </c:pt>
                <c:pt idx="60">
                  <c:v>42994</c:v>
                </c:pt>
                <c:pt idx="61">
                  <c:v>42995</c:v>
                </c:pt>
                <c:pt idx="62">
                  <c:v>42996</c:v>
                </c:pt>
                <c:pt idx="63">
                  <c:v>42997</c:v>
                </c:pt>
                <c:pt idx="64">
                  <c:v>42998</c:v>
                </c:pt>
                <c:pt idx="65">
                  <c:v>42999</c:v>
                </c:pt>
                <c:pt idx="66">
                  <c:v>43000</c:v>
                </c:pt>
                <c:pt idx="67">
                  <c:v>43001</c:v>
                </c:pt>
                <c:pt idx="68">
                  <c:v>43002</c:v>
                </c:pt>
                <c:pt idx="69">
                  <c:v>43003</c:v>
                </c:pt>
                <c:pt idx="70">
                  <c:v>43004</c:v>
                </c:pt>
                <c:pt idx="71">
                  <c:v>43005</c:v>
                </c:pt>
                <c:pt idx="72">
                  <c:v>43006</c:v>
                </c:pt>
                <c:pt idx="73">
                  <c:v>43007</c:v>
                </c:pt>
                <c:pt idx="74">
                  <c:v>43008</c:v>
                </c:pt>
                <c:pt idx="75">
                  <c:v>43009</c:v>
                </c:pt>
                <c:pt idx="76">
                  <c:v>43010</c:v>
                </c:pt>
                <c:pt idx="77">
                  <c:v>43011</c:v>
                </c:pt>
                <c:pt idx="78">
                  <c:v>43012</c:v>
                </c:pt>
                <c:pt idx="79">
                  <c:v>43013</c:v>
                </c:pt>
                <c:pt idx="80">
                  <c:v>43014</c:v>
                </c:pt>
                <c:pt idx="81">
                  <c:v>43015</c:v>
                </c:pt>
                <c:pt idx="82">
                  <c:v>43016</c:v>
                </c:pt>
                <c:pt idx="83">
                  <c:v>43017</c:v>
                </c:pt>
                <c:pt idx="84">
                  <c:v>43018</c:v>
                </c:pt>
                <c:pt idx="85">
                  <c:v>43019</c:v>
                </c:pt>
                <c:pt idx="86">
                  <c:v>43020</c:v>
                </c:pt>
                <c:pt idx="87">
                  <c:v>43021</c:v>
                </c:pt>
                <c:pt idx="88">
                  <c:v>43022</c:v>
                </c:pt>
                <c:pt idx="89">
                  <c:v>43023</c:v>
                </c:pt>
                <c:pt idx="90">
                  <c:v>43024</c:v>
                </c:pt>
                <c:pt idx="91">
                  <c:v>43025</c:v>
                </c:pt>
                <c:pt idx="92">
                  <c:v>43026</c:v>
                </c:pt>
                <c:pt idx="93">
                  <c:v>43027</c:v>
                </c:pt>
                <c:pt idx="94">
                  <c:v>43028</c:v>
                </c:pt>
                <c:pt idx="95">
                  <c:v>43029</c:v>
                </c:pt>
                <c:pt idx="96">
                  <c:v>43030</c:v>
                </c:pt>
                <c:pt idx="97">
                  <c:v>43031</c:v>
                </c:pt>
                <c:pt idx="98">
                  <c:v>43032</c:v>
                </c:pt>
                <c:pt idx="99">
                  <c:v>43033</c:v>
                </c:pt>
                <c:pt idx="100">
                  <c:v>43034</c:v>
                </c:pt>
                <c:pt idx="101">
                  <c:v>43035</c:v>
                </c:pt>
                <c:pt idx="102">
                  <c:v>43036</c:v>
                </c:pt>
                <c:pt idx="103">
                  <c:v>43037</c:v>
                </c:pt>
                <c:pt idx="104">
                  <c:v>43038</c:v>
                </c:pt>
                <c:pt idx="105">
                  <c:v>43039</c:v>
                </c:pt>
                <c:pt idx="106">
                  <c:v>43040</c:v>
                </c:pt>
                <c:pt idx="107">
                  <c:v>43041</c:v>
                </c:pt>
                <c:pt idx="108">
                  <c:v>43042</c:v>
                </c:pt>
                <c:pt idx="109">
                  <c:v>43043</c:v>
                </c:pt>
                <c:pt idx="110">
                  <c:v>43044</c:v>
                </c:pt>
                <c:pt idx="111">
                  <c:v>43045</c:v>
                </c:pt>
                <c:pt idx="112">
                  <c:v>43046</c:v>
                </c:pt>
                <c:pt idx="113">
                  <c:v>43047</c:v>
                </c:pt>
                <c:pt idx="114">
                  <c:v>43048</c:v>
                </c:pt>
                <c:pt idx="115">
                  <c:v>43049</c:v>
                </c:pt>
                <c:pt idx="116">
                  <c:v>43050</c:v>
                </c:pt>
                <c:pt idx="117">
                  <c:v>43051</c:v>
                </c:pt>
                <c:pt idx="118">
                  <c:v>43052</c:v>
                </c:pt>
                <c:pt idx="119">
                  <c:v>43053</c:v>
                </c:pt>
                <c:pt idx="120">
                  <c:v>43054</c:v>
                </c:pt>
                <c:pt idx="121">
                  <c:v>43055</c:v>
                </c:pt>
                <c:pt idx="122">
                  <c:v>43056</c:v>
                </c:pt>
                <c:pt idx="123">
                  <c:v>43057</c:v>
                </c:pt>
                <c:pt idx="124">
                  <c:v>43058</c:v>
                </c:pt>
                <c:pt idx="125">
                  <c:v>43059</c:v>
                </c:pt>
                <c:pt idx="126">
                  <c:v>43060</c:v>
                </c:pt>
                <c:pt idx="127">
                  <c:v>43061</c:v>
                </c:pt>
                <c:pt idx="128">
                  <c:v>43062</c:v>
                </c:pt>
                <c:pt idx="129">
                  <c:v>43063</c:v>
                </c:pt>
                <c:pt idx="130">
                  <c:v>43064</c:v>
                </c:pt>
                <c:pt idx="131">
                  <c:v>43065</c:v>
                </c:pt>
                <c:pt idx="132">
                  <c:v>43066</c:v>
                </c:pt>
                <c:pt idx="133">
                  <c:v>43067</c:v>
                </c:pt>
                <c:pt idx="134">
                  <c:v>43068</c:v>
                </c:pt>
                <c:pt idx="135">
                  <c:v>43069</c:v>
                </c:pt>
                <c:pt idx="136">
                  <c:v>43070</c:v>
                </c:pt>
                <c:pt idx="137">
                  <c:v>43071</c:v>
                </c:pt>
                <c:pt idx="138">
                  <c:v>43072</c:v>
                </c:pt>
                <c:pt idx="139">
                  <c:v>43073</c:v>
                </c:pt>
                <c:pt idx="140">
                  <c:v>43074</c:v>
                </c:pt>
                <c:pt idx="141">
                  <c:v>43075</c:v>
                </c:pt>
                <c:pt idx="142">
                  <c:v>43076</c:v>
                </c:pt>
                <c:pt idx="143">
                  <c:v>43077</c:v>
                </c:pt>
                <c:pt idx="144">
                  <c:v>43078</c:v>
                </c:pt>
                <c:pt idx="145">
                  <c:v>43079</c:v>
                </c:pt>
                <c:pt idx="146">
                  <c:v>43080</c:v>
                </c:pt>
                <c:pt idx="147">
                  <c:v>43081</c:v>
                </c:pt>
                <c:pt idx="148">
                  <c:v>43082</c:v>
                </c:pt>
                <c:pt idx="149">
                  <c:v>43083</c:v>
                </c:pt>
                <c:pt idx="150">
                  <c:v>43084</c:v>
                </c:pt>
                <c:pt idx="151">
                  <c:v>43085</c:v>
                </c:pt>
                <c:pt idx="152">
                  <c:v>43086</c:v>
                </c:pt>
                <c:pt idx="153">
                  <c:v>43087</c:v>
                </c:pt>
                <c:pt idx="154">
                  <c:v>43088</c:v>
                </c:pt>
                <c:pt idx="155">
                  <c:v>43089</c:v>
                </c:pt>
                <c:pt idx="156">
                  <c:v>43090</c:v>
                </c:pt>
                <c:pt idx="157">
                  <c:v>43091</c:v>
                </c:pt>
                <c:pt idx="158">
                  <c:v>43092</c:v>
                </c:pt>
                <c:pt idx="159">
                  <c:v>43093</c:v>
                </c:pt>
                <c:pt idx="160">
                  <c:v>43094</c:v>
                </c:pt>
                <c:pt idx="161">
                  <c:v>43095</c:v>
                </c:pt>
                <c:pt idx="162">
                  <c:v>43096</c:v>
                </c:pt>
                <c:pt idx="163">
                  <c:v>43097</c:v>
                </c:pt>
                <c:pt idx="164">
                  <c:v>43098</c:v>
                </c:pt>
                <c:pt idx="165">
                  <c:v>43099</c:v>
                </c:pt>
                <c:pt idx="166">
                  <c:v>43100</c:v>
                </c:pt>
                <c:pt idx="167">
                  <c:v>43101</c:v>
                </c:pt>
                <c:pt idx="168">
                  <c:v>43102</c:v>
                </c:pt>
                <c:pt idx="169">
                  <c:v>43103</c:v>
                </c:pt>
                <c:pt idx="170">
                  <c:v>43104</c:v>
                </c:pt>
                <c:pt idx="171">
                  <c:v>43105</c:v>
                </c:pt>
                <c:pt idx="172">
                  <c:v>43106</c:v>
                </c:pt>
                <c:pt idx="173">
                  <c:v>43107</c:v>
                </c:pt>
                <c:pt idx="174">
                  <c:v>43108</c:v>
                </c:pt>
                <c:pt idx="175">
                  <c:v>43109</c:v>
                </c:pt>
                <c:pt idx="176">
                  <c:v>43110</c:v>
                </c:pt>
                <c:pt idx="177">
                  <c:v>43111</c:v>
                </c:pt>
                <c:pt idx="178">
                  <c:v>43112</c:v>
                </c:pt>
                <c:pt idx="179">
                  <c:v>43113</c:v>
                </c:pt>
                <c:pt idx="180">
                  <c:v>43114</c:v>
                </c:pt>
                <c:pt idx="181">
                  <c:v>43115</c:v>
                </c:pt>
                <c:pt idx="182">
                  <c:v>43116</c:v>
                </c:pt>
                <c:pt idx="183">
                  <c:v>43117</c:v>
                </c:pt>
                <c:pt idx="184">
                  <c:v>43118</c:v>
                </c:pt>
                <c:pt idx="185">
                  <c:v>43119</c:v>
                </c:pt>
                <c:pt idx="186">
                  <c:v>43120</c:v>
                </c:pt>
                <c:pt idx="187">
                  <c:v>43121</c:v>
                </c:pt>
                <c:pt idx="188">
                  <c:v>43122</c:v>
                </c:pt>
                <c:pt idx="189">
                  <c:v>43123</c:v>
                </c:pt>
                <c:pt idx="190">
                  <c:v>43124</c:v>
                </c:pt>
                <c:pt idx="191">
                  <c:v>43125</c:v>
                </c:pt>
                <c:pt idx="192">
                  <c:v>43126</c:v>
                </c:pt>
                <c:pt idx="193">
                  <c:v>43127</c:v>
                </c:pt>
                <c:pt idx="194">
                  <c:v>43128</c:v>
                </c:pt>
                <c:pt idx="195">
                  <c:v>43129</c:v>
                </c:pt>
                <c:pt idx="196">
                  <c:v>43130</c:v>
                </c:pt>
                <c:pt idx="197">
                  <c:v>43131</c:v>
                </c:pt>
                <c:pt idx="198">
                  <c:v>43132</c:v>
                </c:pt>
                <c:pt idx="199">
                  <c:v>43133</c:v>
                </c:pt>
                <c:pt idx="200">
                  <c:v>43134</c:v>
                </c:pt>
                <c:pt idx="201">
                  <c:v>43135</c:v>
                </c:pt>
                <c:pt idx="202">
                  <c:v>43136</c:v>
                </c:pt>
                <c:pt idx="203">
                  <c:v>43137</c:v>
                </c:pt>
                <c:pt idx="204">
                  <c:v>43138</c:v>
                </c:pt>
                <c:pt idx="205">
                  <c:v>43139</c:v>
                </c:pt>
                <c:pt idx="206">
                  <c:v>43140</c:v>
                </c:pt>
                <c:pt idx="207">
                  <c:v>43141</c:v>
                </c:pt>
                <c:pt idx="208">
                  <c:v>43142</c:v>
                </c:pt>
                <c:pt idx="209">
                  <c:v>43143</c:v>
                </c:pt>
                <c:pt idx="210">
                  <c:v>43144</c:v>
                </c:pt>
                <c:pt idx="211">
                  <c:v>43145</c:v>
                </c:pt>
                <c:pt idx="212">
                  <c:v>43146</c:v>
                </c:pt>
                <c:pt idx="213">
                  <c:v>43147</c:v>
                </c:pt>
                <c:pt idx="214">
                  <c:v>43148</c:v>
                </c:pt>
                <c:pt idx="215">
                  <c:v>43149</c:v>
                </c:pt>
                <c:pt idx="216">
                  <c:v>43150</c:v>
                </c:pt>
                <c:pt idx="217">
                  <c:v>43151</c:v>
                </c:pt>
                <c:pt idx="218">
                  <c:v>43152</c:v>
                </c:pt>
                <c:pt idx="219">
                  <c:v>43153</c:v>
                </c:pt>
                <c:pt idx="220">
                  <c:v>43154</c:v>
                </c:pt>
                <c:pt idx="221">
                  <c:v>43155</c:v>
                </c:pt>
                <c:pt idx="222">
                  <c:v>43156</c:v>
                </c:pt>
                <c:pt idx="223">
                  <c:v>43157</c:v>
                </c:pt>
                <c:pt idx="224">
                  <c:v>43158</c:v>
                </c:pt>
                <c:pt idx="225">
                  <c:v>43159</c:v>
                </c:pt>
                <c:pt idx="226">
                  <c:v>43160</c:v>
                </c:pt>
                <c:pt idx="227">
                  <c:v>43161</c:v>
                </c:pt>
                <c:pt idx="228">
                  <c:v>43162</c:v>
                </c:pt>
                <c:pt idx="229">
                  <c:v>43163</c:v>
                </c:pt>
                <c:pt idx="230">
                  <c:v>43164</c:v>
                </c:pt>
                <c:pt idx="231">
                  <c:v>43165</c:v>
                </c:pt>
                <c:pt idx="232">
                  <c:v>43166</c:v>
                </c:pt>
                <c:pt idx="233">
                  <c:v>43167</c:v>
                </c:pt>
                <c:pt idx="234">
                  <c:v>43168</c:v>
                </c:pt>
                <c:pt idx="235">
                  <c:v>43169</c:v>
                </c:pt>
                <c:pt idx="236">
                  <c:v>43170</c:v>
                </c:pt>
                <c:pt idx="237">
                  <c:v>43171</c:v>
                </c:pt>
                <c:pt idx="238">
                  <c:v>43172</c:v>
                </c:pt>
                <c:pt idx="239">
                  <c:v>43173</c:v>
                </c:pt>
                <c:pt idx="240">
                  <c:v>43174</c:v>
                </c:pt>
                <c:pt idx="241">
                  <c:v>43175</c:v>
                </c:pt>
                <c:pt idx="242">
                  <c:v>43176</c:v>
                </c:pt>
                <c:pt idx="243">
                  <c:v>43177</c:v>
                </c:pt>
                <c:pt idx="244">
                  <c:v>43178</c:v>
                </c:pt>
                <c:pt idx="245">
                  <c:v>43179</c:v>
                </c:pt>
                <c:pt idx="246">
                  <c:v>43180</c:v>
                </c:pt>
                <c:pt idx="247">
                  <c:v>43181</c:v>
                </c:pt>
                <c:pt idx="248">
                  <c:v>43182</c:v>
                </c:pt>
                <c:pt idx="249">
                  <c:v>43183</c:v>
                </c:pt>
                <c:pt idx="250">
                  <c:v>43184</c:v>
                </c:pt>
                <c:pt idx="251">
                  <c:v>43185</c:v>
                </c:pt>
                <c:pt idx="252">
                  <c:v>43186</c:v>
                </c:pt>
                <c:pt idx="253">
                  <c:v>43187</c:v>
                </c:pt>
                <c:pt idx="254">
                  <c:v>43188</c:v>
                </c:pt>
                <c:pt idx="255">
                  <c:v>43189</c:v>
                </c:pt>
              </c:numCache>
            </c:numRef>
          </c:xVal>
          <c:yVal>
            <c:numRef>
              <c:f>inputs_S2!$I$6:$I$261</c:f>
              <c:numCache>
                <c:formatCode>0.00</c:formatCode>
                <c:ptCount val="256"/>
                <c:pt idx="0">
                  <c:v>0.54148148333333301</c:v>
                </c:pt>
                <c:pt idx="1">
                  <c:v>0.49481481666666599</c:v>
                </c:pt>
                <c:pt idx="2">
                  <c:v>0.49489583499999934</c:v>
                </c:pt>
                <c:pt idx="3">
                  <c:v>0.49497685333333269</c:v>
                </c:pt>
                <c:pt idx="4">
                  <c:v>0.49505787166666604</c:v>
                </c:pt>
                <c:pt idx="5">
                  <c:v>0.49513888999999939</c:v>
                </c:pt>
                <c:pt idx="6">
                  <c:v>0.49521990833333274</c:v>
                </c:pt>
                <c:pt idx="7">
                  <c:v>0.49530092666666609</c:v>
                </c:pt>
                <c:pt idx="8">
                  <c:v>0.49538194499999944</c:v>
                </c:pt>
                <c:pt idx="9">
                  <c:v>0.49546296333333278</c:v>
                </c:pt>
                <c:pt idx="10">
                  <c:v>0.49554398166666613</c:v>
                </c:pt>
                <c:pt idx="11">
                  <c:v>0.49562499999999948</c:v>
                </c:pt>
                <c:pt idx="12">
                  <c:v>0.49570601833333283</c:v>
                </c:pt>
                <c:pt idx="13">
                  <c:v>0.49578703666666618</c:v>
                </c:pt>
                <c:pt idx="14">
                  <c:v>0.49586805499999953</c:v>
                </c:pt>
                <c:pt idx="15">
                  <c:v>0.49594907333333288</c:v>
                </c:pt>
                <c:pt idx="16">
                  <c:v>0.49603009166666623</c:v>
                </c:pt>
                <c:pt idx="17">
                  <c:v>0.49611110999999958</c:v>
                </c:pt>
                <c:pt idx="18">
                  <c:v>0.49619212833333293</c:v>
                </c:pt>
                <c:pt idx="19">
                  <c:v>0.49627314666666628</c:v>
                </c:pt>
                <c:pt idx="20">
                  <c:v>0.49635416499999963</c:v>
                </c:pt>
                <c:pt idx="21">
                  <c:v>0.49643518333333297</c:v>
                </c:pt>
                <c:pt idx="22">
                  <c:v>0.49651620166666632</c:v>
                </c:pt>
                <c:pt idx="23">
                  <c:v>0.49659721999999967</c:v>
                </c:pt>
                <c:pt idx="24">
                  <c:v>0.49667823833333302</c:v>
                </c:pt>
                <c:pt idx="25">
                  <c:v>0.49675925666666637</c:v>
                </c:pt>
                <c:pt idx="26">
                  <c:v>0.49684027499999972</c:v>
                </c:pt>
                <c:pt idx="27">
                  <c:v>0.49692129333333307</c:v>
                </c:pt>
                <c:pt idx="28">
                  <c:v>0.49700231166666642</c:v>
                </c:pt>
                <c:pt idx="29">
                  <c:v>0.49708332999999977</c:v>
                </c:pt>
                <c:pt idx="30">
                  <c:v>0.49716434833333312</c:v>
                </c:pt>
                <c:pt idx="31">
                  <c:v>0.49724536666666647</c:v>
                </c:pt>
                <c:pt idx="32">
                  <c:v>0.49732638499999982</c:v>
                </c:pt>
                <c:pt idx="33">
                  <c:v>0.497407403333333</c:v>
                </c:pt>
                <c:pt idx="34">
                  <c:v>0.49014814422222186</c:v>
                </c:pt>
                <c:pt idx="35">
                  <c:v>0.48288888511111072</c:v>
                </c:pt>
                <c:pt idx="36">
                  <c:v>0.47562962599999958</c:v>
                </c:pt>
                <c:pt idx="37">
                  <c:v>0.46837036688888845</c:v>
                </c:pt>
                <c:pt idx="38">
                  <c:v>0.46111110777777731</c:v>
                </c:pt>
                <c:pt idx="39">
                  <c:v>0.45385184866666617</c:v>
                </c:pt>
                <c:pt idx="40">
                  <c:v>0.44659258955555503</c:v>
                </c:pt>
                <c:pt idx="41">
                  <c:v>0.43933333044444389</c:v>
                </c:pt>
                <c:pt idx="42">
                  <c:v>0.43207407133333275</c:v>
                </c:pt>
                <c:pt idx="43">
                  <c:v>0.42481481222222162</c:v>
                </c:pt>
                <c:pt idx="44">
                  <c:v>0.41755555311111048</c:v>
                </c:pt>
                <c:pt idx="45">
                  <c:v>0.41029629399999934</c:v>
                </c:pt>
                <c:pt idx="46">
                  <c:v>0.4030370348888882</c:v>
                </c:pt>
                <c:pt idx="47">
                  <c:v>0.39577777577777706</c:v>
                </c:pt>
                <c:pt idx="48">
                  <c:v>0.38851851666666598</c:v>
                </c:pt>
                <c:pt idx="49">
                  <c:v>0.38031745857142796</c:v>
                </c:pt>
                <c:pt idx="50">
                  <c:v>0.37211640047618993</c:v>
                </c:pt>
                <c:pt idx="51">
                  <c:v>0.36391534238095191</c:v>
                </c:pt>
                <c:pt idx="52">
                  <c:v>0.35571428428571389</c:v>
                </c:pt>
                <c:pt idx="53">
                  <c:v>0.34751322619047587</c:v>
                </c:pt>
                <c:pt idx="54">
                  <c:v>0.33931216809523784</c:v>
                </c:pt>
                <c:pt idx="55">
                  <c:v>0.33111110999999999</c:v>
                </c:pt>
                <c:pt idx="56">
                  <c:v>0.32637036933333319</c:v>
                </c:pt>
                <c:pt idx="57">
                  <c:v>0.32162962866666639</c:v>
                </c:pt>
                <c:pt idx="58">
                  <c:v>0.31688888799999959</c:v>
                </c:pt>
                <c:pt idx="59">
                  <c:v>0.31214814733333279</c:v>
                </c:pt>
                <c:pt idx="60">
                  <c:v>0.30740740666666599</c:v>
                </c:pt>
                <c:pt idx="61">
                  <c:v>0.3062962953333328</c:v>
                </c:pt>
                <c:pt idx="62">
                  <c:v>0.30518518399999961</c:v>
                </c:pt>
                <c:pt idx="63">
                  <c:v>0.30407407266666642</c:v>
                </c:pt>
                <c:pt idx="64">
                  <c:v>0.30296296133333322</c:v>
                </c:pt>
                <c:pt idx="65">
                  <c:v>0.30185184999999998</c:v>
                </c:pt>
                <c:pt idx="66">
                  <c:v>0.30074073933333328</c:v>
                </c:pt>
                <c:pt idx="67">
                  <c:v>0.29962962866666659</c:v>
                </c:pt>
                <c:pt idx="68">
                  <c:v>0.2985185179999999</c:v>
                </c:pt>
                <c:pt idx="69">
                  <c:v>0.29740740733333321</c:v>
                </c:pt>
                <c:pt idx="70">
                  <c:v>0.29629629666666651</c:v>
                </c:pt>
                <c:pt idx="71">
                  <c:v>0.29518518599999982</c:v>
                </c:pt>
                <c:pt idx="72">
                  <c:v>0.29407407533333313</c:v>
                </c:pt>
                <c:pt idx="73">
                  <c:v>0.29296296466666644</c:v>
                </c:pt>
                <c:pt idx="74">
                  <c:v>0.29185185399999974</c:v>
                </c:pt>
                <c:pt idx="75">
                  <c:v>0.290740743333333</c:v>
                </c:pt>
                <c:pt idx="76">
                  <c:v>0.29037037266666621</c:v>
                </c:pt>
                <c:pt idx="77">
                  <c:v>0.29000000199999942</c:v>
                </c:pt>
                <c:pt idx="78">
                  <c:v>0.28962963133333264</c:v>
                </c:pt>
                <c:pt idx="79">
                  <c:v>0.28925926066666585</c:v>
                </c:pt>
                <c:pt idx="80">
                  <c:v>0.28888888999999901</c:v>
                </c:pt>
                <c:pt idx="81">
                  <c:v>0.29316049466666572</c:v>
                </c:pt>
                <c:pt idx="82">
                  <c:v>0.29743209933333242</c:v>
                </c:pt>
                <c:pt idx="83">
                  <c:v>0.30170370399999913</c:v>
                </c:pt>
                <c:pt idx="84">
                  <c:v>0.30597530866666584</c:v>
                </c:pt>
                <c:pt idx="85">
                  <c:v>0.31024691333333254</c:v>
                </c:pt>
                <c:pt idx="86">
                  <c:v>0.31451851799999925</c:v>
                </c:pt>
                <c:pt idx="87">
                  <c:v>0.31879012266666595</c:v>
                </c:pt>
                <c:pt idx="88">
                  <c:v>0.32306172733333266</c:v>
                </c:pt>
                <c:pt idx="89">
                  <c:v>0.32733333199999937</c:v>
                </c:pt>
                <c:pt idx="90">
                  <c:v>0.33160493666666607</c:v>
                </c:pt>
                <c:pt idx="91">
                  <c:v>0.33587654133333278</c:v>
                </c:pt>
                <c:pt idx="92">
                  <c:v>0.34014814599999948</c:v>
                </c:pt>
                <c:pt idx="93">
                  <c:v>0.34441975066666619</c:v>
                </c:pt>
                <c:pt idx="94">
                  <c:v>0.3486913553333329</c:v>
                </c:pt>
                <c:pt idx="95">
                  <c:v>0.35296295999999999</c:v>
                </c:pt>
                <c:pt idx="96">
                  <c:v>0.35537036999999999</c:v>
                </c:pt>
                <c:pt idx="97">
                  <c:v>0.35777777999999999</c:v>
                </c:pt>
                <c:pt idx="98">
                  <c:v>0.36888888999999997</c:v>
                </c:pt>
                <c:pt idx="99">
                  <c:v>0.37999999999999995</c:v>
                </c:pt>
                <c:pt idx="100">
                  <c:v>0.39111110999999998</c:v>
                </c:pt>
                <c:pt idx="101">
                  <c:v>0.39869135711111103</c:v>
                </c:pt>
                <c:pt idx="102">
                  <c:v>0.40627160422222208</c:v>
                </c:pt>
                <c:pt idx="103">
                  <c:v>0.41385185133333313</c:v>
                </c:pt>
                <c:pt idx="104">
                  <c:v>0.42143209844444418</c:v>
                </c:pt>
                <c:pt idx="105">
                  <c:v>0.42901234555555523</c:v>
                </c:pt>
                <c:pt idx="106">
                  <c:v>0.43659259266666628</c:v>
                </c:pt>
                <c:pt idx="107">
                  <c:v>0.44417283977777733</c:v>
                </c:pt>
                <c:pt idx="108">
                  <c:v>0.45175308688888838</c:v>
                </c:pt>
                <c:pt idx="109">
                  <c:v>0.45933333399999943</c:v>
                </c:pt>
                <c:pt idx="110">
                  <c:v>0.46691358111111048</c:v>
                </c:pt>
                <c:pt idx="111">
                  <c:v>0.47449382822222153</c:v>
                </c:pt>
                <c:pt idx="112">
                  <c:v>0.48207407533333257</c:v>
                </c:pt>
                <c:pt idx="113">
                  <c:v>0.48965432244444362</c:v>
                </c:pt>
                <c:pt idx="114">
                  <c:v>0.49723456955555467</c:v>
                </c:pt>
                <c:pt idx="115">
                  <c:v>0.50481481666666606</c:v>
                </c:pt>
                <c:pt idx="116">
                  <c:v>0.51370370466666604</c:v>
                </c:pt>
                <c:pt idx="117">
                  <c:v>0.52259259266666602</c:v>
                </c:pt>
                <c:pt idx="118">
                  <c:v>0.53148148066666601</c:v>
                </c:pt>
                <c:pt idx="119">
                  <c:v>0.54037036866666599</c:v>
                </c:pt>
                <c:pt idx="120">
                  <c:v>0.54925925666666597</c:v>
                </c:pt>
                <c:pt idx="121">
                  <c:v>0.55274073866666595</c:v>
                </c:pt>
                <c:pt idx="122">
                  <c:v>0.55622222066666593</c:v>
                </c:pt>
                <c:pt idx="123">
                  <c:v>0.55970370266666591</c:v>
                </c:pt>
                <c:pt idx="124">
                  <c:v>0.56318518466666589</c:v>
                </c:pt>
                <c:pt idx="125">
                  <c:v>0.56666666666666599</c:v>
                </c:pt>
                <c:pt idx="126">
                  <c:v>0.570925925666666</c:v>
                </c:pt>
                <c:pt idx="127">
                  <c:v>0.57518518466666602</c:v>
                </c:pt>
                <c:pt idx="128">
                  <c:v>0.57944444366666603</c:v>
                </c:pt>
                <c:pt idx="129">
                  <c:v>0.58370370266666605</c:v>
                </c:pt>
                <c:pt idx="130">
                  <c:v>0.58796296166666606</c:v>
                </c:pt>
                <c:pt idx="131">
                  <c:v>0.59222222066666608</c:v>
                </c:pt>
                <c:pt idx="132">
                  <c:v>0.59648147966666609</c:v>
                </c:pt>
                <c:pt idx="133">
                  <c:v>0.60074073866666611</c:v>
                </c:pt>
                <c:pt idx="134">
                  <c:v>0.60499999766666612</c:v>
                </c:pt>
                <c:pt idx="135">
                  <c:v>0.60925925666666603</c:v>
                </c:pt>
                <c:pt idx="136">
                  <c:v>0.61488888666666597</c:v>
                </c:pt>
                <c:pt idx="137">
                  <c:v>0.62051851666666591</c:v>
                </c:pt>
                <c:pt idx="138">
                  <c:v>0.62614814666666585</c:v>
                </c:pt>
                <c:pt idx="139">
                  <c:v>0.63177777666666579</c:v>
                </c:pt>
                <c:pt idx="140">
                  <c:v>0.63740740666666595</c:v>
                </c:pt>
                <c:pt idx="141">
                  <c:v>0.63851851733333276</c:v>
                </c:pt>
                <c:pt idx="142">
                  <c:v>0.63962962799999956</c:v>
                </c:pt>
                <c:pt idx="143">
                  <c:v>0.64074073866666637</c:v>
                </c:pt>
                <c:pt idx="144">
                  <c:v>0.64185184933333317</c:v>
                </c:pt>
                <c:pt idx="145">
                  <c:v>0.64296295999999997</c:v>
                </c:pt>
                <c:pt idx="146">
                  <c:v>0.64359259000000002</c:v>
                </c:pt>
                <c:pt idx="147">
                  <c:v>0.64422222000000007</c:v>
                </c:pt>
                <c:pt idx="148">
                  <c:v>0.64485185000000012</c:v>
                </c:pt>
                <c:pt idx="149">
                  <c:v>0.64548148000000016</c:v>
                </c:pt>
                <c:pt idx="150">
                  <c:v>0.64611111000000021</c:v>
                </c:pt>
                <c:pt idx="151">
                  <c:v>0.64674074000000026</c:v>
                </c:pt>
                <c:pt idx="152">
                  <c:v>0.64737037000000031</c:v>
                </c:pt>
                <c:pt idx="153">
                  <c:v>0.64800000000000035</c:v>
                </c:pt>
                <c:pt idx="154">
                  <c:v>0.6486296300000004</c:v>
                </c:pt>
                <c:pt idx="155">
                  <c:v>0.64925926</c:v>
                </c:pt>
                <c:pt idx="156">
                  <c:v>0.6499259266666666</c:v>
                </c:pt>
                <c:pt idx="157">
                  <c:v>0.65059259333333319</c:v>
                </c:pt>
                <c:pt idx="158">
                  <c:v>0.65125925999999978</c:v>
                </c:pt>
                <c:pt idx="159">
                  <c:v>0.65192592666666638</c:v>
                </c:pt>
                <c:pt idx="160">
                  <c:v>0.65259259333333297</c:v>
                </c:pt>
                <c:pt idx="161">
                  <c:v>0.6533333339999996</c:v>
                </c:pt>
                <c:pt idx="162">
                  <c:v>0.65407407466666623</c:v>
                </c:pt>
                <c:pt idx="163">
                  <c:v>0.65481481533333286</c:v>
                </c:pt>
                <c:pt idx="164">
                  <c:v>0.65555555599999948</c:v>
                </c:pt>
                <c:pt idx="165">
                  <c:v>0.656296296666666</c:v>
                </c:pt>
                <c:pt idx="166">
                  <c:v>0.65870370399999945</c:v>
                </c:pt>
                <c:pt idx="167">
                  <c:v>0.66111111133333289</c:v>
                </c:pt>
                <c:pt idx="168">
                  <c:v>0.66351851866666633</c:v>
                </c:pt>
                <c:pt idx="169">
                  <c:v>0.66592592599999978</c:v>
                </c:pt>
                <c:pt idx="170">
                  <c:v>0.66833333333333322</c:v>
                </c:pt>
                <c:pt idx="171">
                  <c:v>0.67074074066666667</c:v>
                </c:pt>
                <c:pt idx="172">
                  <c:v>0.67314814800000011</c:v>
                </c:pt>
                <c:pt idx="173">
                  <c:v>0.67555555533333356</c:v>
                </c:pt>
                <c:pt idx="174">
                  <c:v>0.677962962666667</c:v>
                </c:pt>
                <c:pt idx="175">
                  <c:v>0.68037037</c:v>
                </c:pt>
                <c:pt idx="176">
                  <c:v>0.6810555551666666</c:v>
                </c:pt>
                <c:pt idx="177">
                  <c:v>0.68174074033333321</c:v>
                </c:pt>
                <c:pt idx="178">
                  <c:v>0.68242592549999981</c:v>
                </c:pt>
                <c:pt idx="179">
                  <c:v>0.68311111066666641</c:v>
                </c:pt>
                <c:pt idx="180">
                  <c:v>0.68379629583333301</c:v>
                </c:pt>
                <c:pt idx="181">
                  <c:v>0.68448148099999961</c:v>
                </c:pt>
                <c:pt idx="182">
                  <c:v>0.68516666616666622</c:v>
                </c:pt>
                <c:pt idx="183">
                  <c:v>0.68585185133333282</c:v>
                </c:pt>
                <c:pt idx="184">
                  <c:v>0.68653703649999942</c:v>
                </c:pt>
                <c:pt idx="185">
                  <c:v>0.68722222166666602</c:v>
                </c:pt>
                <c:pt idx="186">
                  <c:v>0.68790740683333262</c:v>
                </c:pt>
                <c:pt idx="187">
                  <c:v>0.68859259199999923</c:v>
                </c:pt>
                <c:pt idx="188">
                  <c:v>0.68927777716666583</c:v>
                </c:pt>
                <c:pt idx="189">
                  <c:v>0.68996296233333243</c:v>
                </c:pt>
                <c:pt idx="190">
                  <c:v>0.69064814749999903</c:v>
                </c:pt>
                <c:pt idx="191">
                  <c:v>0.69133333266666563</c:v>
                </c:pt>
                <c:pt idx="192">
                  <c:v>0.69201851783333224</c:v>
                </c:pt>
                <c:pt idx="193">
                  <c:v>0.69270370299999884</c:v>
                </c:pt>
                <c:pt idx="194">
                  <c:v>0.69338888816666544</c:v>
                </c:pt>
                <c:pt idx="195">
                  <c:v>0.69407407333333304</c:v>
                </c:pt>
                <c:pt idx="196">
                  <c:v>0.69453703633333308</c:v>
                </c:pt>
                <c:pt idx="197">
                  <c:v>0.69499999933333312</c:v>
                </c:pt>
                <c:pt idx="198">
                  <c:v>0.69546296233333316</c:v>
                </c:pt>
                <c:pt idx="199">
                  <c:v>0.6959259253333332</c:v>
                </c:pt>
                <c:pt idx="200">
                  <c:v>0.69638888833333323</c:v>
                </c:pt>
                <c:pt idx="201">
                  <c:v>0.69685185133333327</c:v>
                </c:pt>
                <c:pt idx="202">
                  <c:v>0.69731481433333331</c:v>
                </c:pt>
                <c:pt idx="203">
                  <c:v>0.69777777733333335</c:v>
                </c:pt>
                <c:pt idx="204">
                  <c:v>0.69824074033333339</c:v>
                </c:pt>
                <c:pt idx="205">
                  <c:v>0.69870370333333343</c:v>
                </c:pt>
                <c:pt idx="206">
                  <c:v>0.69916666633333346</c:v>
                </c:pt>
                <c:pt idx="207">
                  <c:v>0.6996296293333335</c:v>
                </c:pt>
                <c:pt idx="208">
                  <c:v>0.70009259233333354</c:v>
                </c:pt>
                <c:pt idx="209">
                  <c:v>0.70055555533333358</c:v>
                </c:pt>
                <c:pt idx="210">
                  <c:v>0.70101851833333362</c:v>
                </c:pt>
                <c:pt idx="211">
                  <c:v>0.70148148133333366</c:v>
                </c:pt>
                <c:pt idx="212">
                  <c:v>0.70194444433333369</c:v>
                </c:pt>
                <c:pt idx="213">
                  <c:v>0.70240740733333373</c:v>
                </c:pt>
                <c:pt idx="214">
                  <c:v>0.70287037033333377</c:v>
                </c:pt>
                <c:pt idx="215">
                  <c:v>0.70333333333333303</c:v>
                </c:pt>
                <c:pt idx="216">
                  <c:v>0.709259259333333</c:v>
                </c:pt>
                <c:pt idx="217">
                  <c:v>0.71518518533333297</c:v>
                </c:pt>
                <c:pt idx="218">
                  <c:v>0.72111111133333294</c:v>
                </c:pt>
                <c:pt idx="219">
                  <c:v>0.72703703733333291</c:v>
                </c:pt>
                <c:pt idx="220">
                  <c:v>0.732962963333333</c:v>
                </c:pt>
                <c:pt idx="221">
                  <c:v>0.73062962999999959</c:v>
                </c:pt>
                <c:pt idx="222">
                  <c:v>0.72829629666666618</c:v>
                </c:pt>
                <c:pt idx="223">
                  <c:v>0.72596296333333277</c:v>
                </c:pt>
                <c:pt idx="224">
                  <c:v>0.72362962999999936</c:v>
                </c:pt>
                <c:pt idx="225">
                  <c:v>0.72129629666666595</c:v>
                </c:pt>
                <c:pt idx="226">
                  <c:v>0.71896296333333254</c:v>
                </c:pt>
                <c:pt idx="227">
                  <c:v>0.71662962999999913</c:v>
                </c:pt>
                <c:pt idx="228">
                  <c:v>0.71429629666666572</c:v>
                </c:pt>
                <c:pt idx="229">
                  <c:v>0.71196296333333231</c:v>
                </c:pt>
                <c:pt idx="230">
                  <c:v>0.70962962999999901</c:v>
                </c:pt>
                <c:pt idx="231">
                  <c:v>0.71585185266666584</c:v>
                </c:pt>
                <c:pt idx="232">
                  <c:v>0.72207407533333268</c:v>
                </c:pt>
                <c:pt idx="233">
                  <c:v>0.72829629799999951</c:v>
                </c:pt>
                <c:pt idx="234">
                  <c:v>0.73451852066666634</c:v>
                </c:pt>
                <c:pt idx="235">
                  <c:v>0.74074074333333295</c:v>
                </c:pt>
                <c:pt idx="236">
                  <c:v>0.73888889066666619</c:v>
                </c:pt>
                <c:pt idx="237">
                  <c:v>0.73703703799999942</c:v>
                </c:pt>
                <c:pt idx="238">
                  <c:v>0.73518518533333266</c:v>
                </c:pt>
                <c:pt idx="239">
                  <c:v>0.73333333266666589</c:v>
                </c:pt>
                <c:pt idx="240">
                  <c:v>0.73148147999999902</c:v>
                </c:pt>
                <c:pt idx="241">
                  <c:v>0.73081481399999926</c:v>
                </c:pt>
                <c:pt idx="242">
                  <c:v>0.7301481479999995</c:v>
                </c:pt>
                <c:pt idx="243">
                  <c:v>0.72948148199999974</c:v>
                </c:pt>
                <c:pt idx="244">
                  <c:v>0.72881481599999998</c:v>
                </c:pt>
                <c:pt idx="245">
                  <c:v>0.72814814999999999</c:v>
                </c:pt>
                <c:pt idx="246">
                  <c:v>0.72792592733333317</c:v>
                </c:pt>
                <c:pt idx="247">
                  <c:v>0.72770370466666634</c:v>
                </c:pt>
                <c:pt idx="248">
                  <c:v>0.72748148199999951</c:v>
                </c:pt>
                <c:pt idx="249">
                  <c:v>0.72725925933333269</c:v>
                </c:pt>
                <c:pt idx="250">
                  <c:v>0.72703703666666597</c:v>
                </c:pt>
                <c:pt idx="251">
                  <c:v>0.71725925933333279</c:v>
                </c:pt>
                <c:pt idx="252">
                  <c:v>0.70748148199999961</c:v>
                </c:pt>
                <c:pt idx="253">
                  <c:v>0.69770370466666642</c:v>
                </c:pt>
                <c:pt idx="254">
                  <c:v>0.68792592733333324</c:v>
                </c:pt>
                <c:pt idx="255">
                  <c:v>0.67814814999999995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inputs_S2!$I$5</c:f>
              <c:strCache>
                <c:ptCount val="1"/>
                <c:pt idx="0">
                  <c:v>NDVI Interpolado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inputs_S2!$A$6:$A$261</c:f>
              <c:numCache>
                <c:formatCode>m/d/yyyy</c:formatCode>
                <c:ptCount val="256"/>
                <c:pt idx="0">
                  <c:v>42934</c:v>
                </c:pt>
                <c:pt idx="1">
                  <c:v>42935</c:v>
                </c:pt>
                <c:pt idx="2">
                  <c:v>42967</c:v>
                </c:pt>
                <c:pt idx="3">
                  <c:v>42982</c:v>
                </c:pt>
                <c:pt idx="4">
                  <c:v>42989</c:v>
                </c:pt>
                <c:pt idx="5">
                  <c:v>42994</c:v>
                </c:pt>
                <c:pt idx="6">
                  <c:v>42999</c:v>
                </c:pt>
                <c:pt idx="7">
                  <c:v>43009</c:v>
                </c:pt>
                <c:pt idx="8">
                  <c:v>43014</c:v>
                </c:pt>
                <c:pt idx="9">
                  <c:v>43029</c:v>
                </c:pt>
                <c:pt idx="10">
                  <c:v>43031</c:v>
                </c:pt>
                <c:pt idx="11">
                  <c:v>43034</c:v>
                </c:pt>
                <c:pt idx="12">
                  <c:v>43049</c:v>
                </c:pt>
                <c:pt idx="13">
                  <c:v>43054</c:v>
                </c:pt>
                <c:pt idx="14">
                  <c:v>43059</c:v>
                </c:pt>
                <c:pt idx="15">
                  <c:v>43069</c:v>
                </c:pt>
                <c:pt idx="16">
                  <c:v>43074</c:v>
                </c:pt>
                <c:pt idx="17">
                  <c:v>43079</c:v>
                </c:pt>
                <c:pt idx="18">
                  <c:v>43089</c:v>
                </c:pt>
                <c:pt idx="19">
                  <c:v>43094</c:v>
                </c:pt>
                <c:pt idx="20">
                  <c:v>43099</c:v>
                </c:pt>
                <c:pt idx="21">
                  <c:v>43109</c:v>
                </c:pt>
                <c:pt idx="22">
                  <c:v>43129</c:v>
                </c:pt>
                <c:pt idx="23">
                  <c:v>43149</c:v>
                </c:pt>
                <c:pt idx="24">
                  <c:v>43154</c:v>
                </c:pt>
                <c:pt idx="25">
                  <c:v>43164</c:v>
                </c:pt>
                <c:pt idx="26">
                  <c:v>43169</c:v>
                </c:pt>
                <c:pt idx="27">
                  <c:v>43174</c:v>
                </c:pt>
                <c:pt idx="28">
                  <c:v>43179</c:v>
                </c:pt>
                <c:pt idx="29">
                  <c:v>43184</c:v>
                </c:pt>
                <c:pt idx="30">
                  <c:v>43189</c:v>
                </c:pt>
              </c:numCache>
            </c:numRef>
          </c:xVal>
          <c:yVal>
            <c:numRef>
              <c:f>inputs_S2!$E$6:$E$261</c:f>
              <c:numCache>
                <c:formatCode>0.00</c:formatCode>
                <c:ptCount val="256"/>
                <c:pt idx="0">
                  <c:v>0.54148148333333301</c:v>
                </c:pt>
                <c:pt idx="1">
                  <c:v>0.49481481666666599</c:v>
                </c:pt>
                <c:pt idx="2">
                  <c:v>0.497407403333333</c:v>
                </c:pt>
                <c:pt idx="3">
                  <c:v>0.38851851666666598</c:v>
                </c:pt>
                <c:pt idx="4">
                  <c:v>0.33111110999999999</c:v>
                </c:pt>
                <c:pt idx="5">
                  <c:v>0.30740740666666599</c:v>
                </c:pt>
                <c:pt idx="6">
                  <c:v>0.30185184999999998</c:v>
                </c:pt>
                <c:pt idx="7">
                  <c:v>0.290740743333333</c:v>
                </c:pt>
                <c:pt idx="8">
                  <c:v>0.28888888999999901</c:v>
                </c:pt>
                <c:pt idx="9">
                  <c:v>0.35296295999999999</c:v>
                </c:pt>
                <c:pt idx="10">
                  <c:v>0.35777777999999999</c:v>
                </c:pt>
                <c:pt idx="11">
                  <c:v>0.39111110999999998</c:v>
                </c:pt>
                <c:pt idx="12">
                  <c:v>0.50481481666666606</c:v>
                </c:pt>
                <c:pt idx="13">
                  <c:v>0.54925925666666597</c:v>
                </c:pt>
                <c:pt idx="14">
                  <c:v>0.56666666666666599</c:v>
                </c:pt>
                <c:pt idx="15">
                  <c:v>0.60925925666666603</c:v>
                </c:pt>
                <c:pt idx="16">
                  <c:v>0.63740740666666595</c:v>
                </c:pt>
                <c:pt idx="17">
                  <c:v>0.64296295999999997</c:v>
                </c:pt>
                <c:pt idx="18">
                  <c:v>0.64925926</c:v>
                </c:pt>
                <c:pt idx="19">
                  <c:v>0.65259259333333297</c:v>
                </c:pt>
                <c:pt idx="20">
                  <c:v>0.656296296666666</c:v>
                </c:pt>
                <c:pt idx="21">
                  <c:v>0.68037037</c:v>
                </c:pt>
                <c:pt idx="22">
                  <c:v>0.69407407333333304</c:v>
                </c:pt>
                <c:pt idx="23">
                  <c:v>0.70333333333333303</c:v>
                </c:pt>
                <c:pt idx="24">
                  <c:v>0.732962963333333</c:v>
                </c:pt>
                <c:pt idx="25">
                  <c:v>0.70962962999999901</c:v>
                </c:pt>
                <c:pt idx="26">
                  <c:v>0.74074074333333295</c:v>
                </c:pt>
                <c:pt idx="27">
                  <c:v>0.73148147999999902</c:v>
                </c:pt>
                <c:pt idx="28">
                  <c:v>0.72814814999999999</c:v>
                </c:pt>
                <c:pt idx="29">
                  <c:v>0.72703703666666597</c:v>
                </c:pt>
                <c:pt idx="30">
                  <c:v>0.67814814999999995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inputs_S1!$I$5</c:f>
              <c:strCache>
                <c:ptCount val="1"/>
                <c:pt idx="0">
                  <c:v>NDVI Interpolado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inputs_S1!$G$6:$G$269</c:f>
              <c:numCache>
                <c:formatCode>m/d/yyyy</c:formatCode>
                <c:ptCount val="264"/>
                <c:pt idx="0">
                  <c:v>42934</c:v>
                </c:pt>
                <c:pt idx="1">
                  <c:v>42935</c:v>
                </c:pt>
                <c:pt idx="2">
                  <c:v>42936</c:v>
                </c:pt>
                <c:pt idx="3">
                  <c:v>42937</c:v>
                </c:pt>
                <c:pt idx="4">
                  <c:v>42938</c:v>
                </c:pt>
                <c:pt idx="5">
                  <c:v>42939</c:v>
                </c:pt>
                <c:pt idx="6">
                  <c:v>42940</c:v>
                </c:pt>
                <c:pt idx="7">
                  <c:v>42941</c:v>
                </c:pt>
                <c:pt idx="8">
                  <c:v>42942</c:v>
                </c:pt>
                <c:pt idx="9">
                  <c:v>42943</c:v>
                </c:pt>
                <c:pt idx="10">
                  <c:v>42944</c:v>
                </c:pt>
                <c:pt idx="11">
                  <c:v>42945</c:v>
                </c:pt>
                <c:pt idx="12">
                  <c:v>42946</c:v>
                </c:pt>
                <c:pt idx="13">
                  <c:v>42947</c:v>
                </c:pt>
                <c:pt idx="14">
                  <c:v>42948</c:v>
                </c:pt>
                <c:pt idx="15">
                  <c:v>42949</c:v>
                </c:pt>
                <c:pt idx="16">
                  <c:v>42950</c:v>
                </c:pt>
                <c:pt idx="17">
                  <c:v>42951</c:v>
                </c:pt>
                <c:pt idx="18">
                  <c:v>42952</c:v>
                </c:pt>
                <c:pt idx="19">
                  <c:v>42953</c:v>
                </c:pt>
                <c:pt idx="20">
                  <c:v>42954</c:v>
                </c:pt>
                <c:pt idx="21">
                  <c:v>42955</c:v>
                </c:pt>
                <c:pt idx="22">
                  <c:v>42956</c:v>
                </c:pt>
                <c:pt idx="23">
                  <c:v>42957</c:v>
                </c:pt>
                <c:pt idx="24">
                  <c:v>42958</c:v>
                </c:pt>
                <c:pt idx="25">
                  <c:v>42959</c:v>
                </c:pt>
                <c:pt idx="26">
                  <c:v>42960</c:v>
                </c:pt>
                <c:pt idx="27">
                  <c:v>42961</c:v>
                </c:pt>
                <c:pt idx="28">
                  <c:v>42962</c:v>
                </c:pt>
                <c:pt idx="29">
                  <c:v>42963</c:v>
                </c:pt>
                <c:pt idx="30">
                  <c:v>42964</c:v>
                </c:pt>
                <c:pt idx="31">
                  <c:v>42965</c:v>
                </c:pt>
                <c:pt idx="32">
                  <c:v>42966</c:v>
                </c:pt>
                <c:pt idx="33">
                  <c:v>42967</c:v>
                </c:pt>
                <c:pt idx="34">
                  <c:v>42968</c:v>
                </c:pt>
                <c:pt idx="35">
                  <c:v>42969</c:v>
                </c:pt>
                <c:pt idx="36">
                  <c:v>42970</c:v>
                </c:pt>
                <c:pt idx="37">
                  <c:v>42971</c:v>
                </c:pt>
                <c:pt idx="38">
                  <c:v>42972</c:v>
                </c:pt>
                <c:pt idx="39">
                  <c:v>42973</c:v>
                </c:pt>
                <c:pt idx="40">
                  <c:v>42974</c:v>
                </c:pt>
                <c:pt idx="41">
                  <c:v>42975</c:v>
                </c:pt>
                <c:pt idx="42">
                  <c:v>42976</c:v>
                </c:pt>
                <c:pt idx="43">
                  <c:v>42977</c:v>
                </c:pt>
                <c:pt idx="44">
                  <c:v>42978</c:v>
                </c:pt>
                <c:pt idx="45">
                  <c:v>42979</c:v>
                </c:pt>
                <c:pt idx="46">
                  <c:v>42980</c:v>
                </c:pt>
                <c:pt idx="47">
                  <c:v>42981</c:v>
                </c:pt>
                <c:pt idx="48">
                  <c:v>42982</c:v>
                </c:pt>
                <c:pt idx="49">
                  <c:v>42983</c:v>
                </c:pt>
                <c:pt idx="50">
                  <c:v>42984</c:v>
                </c:pt>
                <c:pt idx="51">
                  <c:v>42985</c:v>
                </c:pt>
                <c:pt idx="52">
                  <c:v>42986</c:v>
                </c:pt>
                <c:pt idx="53">
                  <c:v>42987</c:v>
                </c:pt>
                <c:pt idx="54">
                  <c:v>42988</c:v>
                </c:pt>
                <c:pt idx="55">
                  <c:v>42989</c:v>
                </c:pt>
                <c:pt idx="56">
                  <c:v>42990</c:v>
                </c:pt>
                <c:pt idx="57">
                  <c:v>42991</c:v>
                </c:pt>
                <c:pt idx="58">
                  <c:v>42992</c:v>
                </c:pt>
                <c:pt idx="59">
                  <c:v>42993</c:v>
                </c:pt>
                <c:pt idx="60">
                  <c:v>42994</c:v>
                </c:pt>
                <c:pt idx="61">
                  <c:v>42995</c:v>
                </c:pt>
                <c:pt idx="62">
                  <c:v>42996</c:v>
                </c:pt>
                <c:pt idx="63">
                  <c:v>42997</c:v>
                </c:pt>
                <c:pt idx="64">
                  <c:v>42998</c:v>
                </c:pt>
                <c:pt idx="65">
                  <c:v>42999</c:v>
                </c:pt>
                <c:pt idx="66">
                  <c:v>43000</c:v>
                </c:pt>
                <c:pt idx="67">
                  <c:v>43001</c:v>
                </c:pt>
                <c:pt idx="68">
                  <c:v>43002</c:v>
                </c:pt>
                <c:pt idx="69">
                  <c:v>43003</c:v>
                </c:pt>
                <c:pt idx="70">
                  <c:v>43004</c:v>
                </c:pt>
                <c:pt idx="71">
                  <c:v>43005</c:v>
                </c:pt>
                <c:pt idx="72">
                  <c:v>43006</c:v>
                </c:pt>
                <c:pt idx="73">
                  <c:v>43007</c:v>
                </c:pt>
                <c:pt idx="74">
                  <c:v>43008</c:v>
                </c:pt>
                <c:pt idx="75">
                  <c:v>43009</c:v>
                </c:pt>
                <c:pt idx="76">
                  <c:v>43010</c:v>
                </c:pt>
                <c:pt idx="77">
                  <c:v>43011</c:v>
                </c:pt>
                <c:pt idx="78">
                  <c:v>43012</c:v>
                </c:pt>
                <c:pt idx="79">
                  <c:v>43013</c:v>
                </c:pt>
                <c:pt idx="80">
                  <c:v>43014</c:v>
                </c:pt>
                <c:pt idx="81">
                  <c:v>43015</c:v>
                </c:pt>
                <c:pt idx="82">
                  <c:v>43016</c:v>
                </c:pt>
                <c:pt idx="83">
                  <c:v>43017</c:v>
                </c:pt>
                <c:pt idx="84">
                  <c:v>43018</c:v>
                </c:pt>
                <c:pt idx="85">
                  <c:v>43019</c:v>
                </c:pt>
                <c:pt idx="86">
                  <c:v>43020</c:v>
                </c:pt>
                <c:pt idx="87">
                  <c:v>43021</c:v>
                </c:pt>
                <c:pt idx="88">
                  <c:v>43022</c:v>
                </c:pt>
                <c:pt idx="89">
                  <c:v>43023</c:v>
                </c:pt>
                <c:pt idx="90">
                  <c:v>43024</c:v>
                </c:pt>
                <c:pt idx="91">
                  <c:v>43025</c:v>
                </c:pt>
                <c:pt idx="92">
                  <c:v>43026</c:v>
                </c:pt>
                <c:pt idx="93">
                  <c:v>43027</c:v>
                </c:pt>
                <c:pt idx="94">
                  <c:v>43028</c:v>
                </c:pt>
                <c:pt idx="95">
                  <c:v>43029</c:v>
                </c:pt>
                <c:pt idx="96">
                  <c:v>43030</c:v>
                </c:pt>
                <c:pt idx="97">
                  <c:v>43031</c:v>
                </c:pt>
                <c:pt idx="98">
                  <c:v>43032</c:v>
                </c:pt>
                <c:pt idx="99">
                  <c:v>43033</c:v>
                </c:pt>
                <c:pt idx="100">
                  <c:v>43034</c:v>
                </c:pt>
                <c:pt idx="101">
                  <c:v>43035</c:v>
                </c:pt>
                <c:pt idx="102">
                  <c:v>43036</c:v>
                </c:pt>
                <c:pt idx="103">
                  <c:v>43037</c:v>
                </c:pt>
                <c:pt idx="104">
                  <c:v>43038</c:v>
                </c:pt>
                <c:pt idx="105">
                  <c:v>43039</c:v>
                </c:pt>
                <c:pt idx="106">
                  <c:v>43040</c:v>
                </c:pt>
                <c:pt idx="107">
                  <c:v>43041</c:v>
                </c:pt>
                <c:pt idx="108">
                  <c:v>43042</c:v>
                </c:pt>
                <c:pt idx="109">
                  <c:v>43043</c:v>
                </c:pt>
                <c:pt idx="110">
                  <c:v>43044</c:v>
                </c:pt>
                <c:pt idx="111">
                  <c:v>43045</c:v>
                </c:pt>
                <c:pt idx="112">
                  <c:v>43046</c:v>
                </c:pt>
                <c:pt idx="113">
                  <c:v>43047</c:v>
                </c:pt>
                <c:pt idx="114">
                  <c:v>43048</c:v>
                </c:pt>
                <c:pt idx="115">
                  <c:v>43049</c:v>
                </c:pt>
                <c:pt idx="116">
                  <c:v>43050</c:v>
                </c:pt>
                <c:pt idx="117">
                  <c:v>43051</c:v>
                </c:pt>
                <c:pt idx="118">
                  <c:v>43052</c:v>
                </c:pt>
                <c:pt idx="119">
                  <c:v>43053</c:v>
                </c:pt>
                <c:pt idx="120">
                  <c:v>43054</c:v>
                </c:pt>
                <c:pt idx="121">
                  <c:v>43055</c:v>
                </c:pt>
                <c:pt idx="122">
                  <c:v>43056</c:v>
                </c:pt>
                <c:pt idx="123">
                  <c:v>43057</c:v>
                </c:pt>
                <c:pt idx="124">
                  <c:v>43058</c:v>
                </c:pt>
                <c:pt idx="125">
                  <c:v>43059</c:v>
                </c:pt>
                <c:pt idx="126">
                  <c:v>43060</c:v>
                </c:pt>
                <c:pt idx="127">
                  <c:v>43061</c:v>
                </c:pt>
                <c:pt idx="128">
                  <c:v>43062</c:v>
                </c:pt>
                <c:pt idx="129">
                  <c:v>43063</c:v>
                </c:pt>
                <c:pt idx="130">
                  <c:v>43064</c:v>
                </c:pt>
                <c:pt idx="131">
                  <c:v>43065</c:v>
                </c:pt>
                <c:pt idx="132">
                  <c:v>43066</c:v>
                </c:pt>
                <c:pt idx="133">
                  <c:v>43067</c:v>
                </c:pt>
                <c:pt idx="134">
                  <c:v>43068</c:v>
                </c:pt>
                <c:pt idx="135">
                  <c:v>43069</c:v>
                </c:pt>
                <c:pt idx="136">
                  <c:v>43070</c:v>
                </c:pt>
                <c:pt idx="137">
                  <c:v>43071</c:v>
                </c:pt>
                <c:pt idx="138">
                  <c:v>43072</c:v>
                </c:pt>
                <c:pt idx="139">
                  <c:v>43073</c:v>
                </c:pt>
                <c:pt idx="140">
                  <c:v>43074</c:v>
                </c:pt>
                <c:pt idx="141">
                  <c:v>43075</c:v>
                </c:pt>
                <c:pt idx="142">
                  <c:v>43076</c:v>
                </c:pt>
                <c:pt idx="143">
                  <c:v>43077</c:v>
                </c:pt>
                <c:pt idx="144">
                  <c:v>43078</c:v>
                </c:pt>
                <c:pt idx="145">
                  <c:v>43079</c:v>
                </c:pt>
                <c:pt idx="146">
                  <c:v>43080</c:v>
                </c:pt>
                <c:pt idx="147">
                  <c:v>43081</c:v>
                </c:pt>
                <c:pt idx="148">
                  <c:v>43082</c:v>
                </c:pt>
                <c:pt idx="149">
                  <c:v>43083</c:v>
                </c:pt>
                <c:pt idx="150">
                  <c:v>43084</c:v>
                </c:pt>
                <c:pt idx="151">
                  <c:v>43085</c:v>
                </c:pt>
                <c:pt idx="152">
                  <c:v>43086</c:v>
                </c:pt>
                <c:pt idx="153">
                  <c:v>43087</c:v>
                </c:pt>
                <c:pt idx="154">
                  <c:v>43088</c:v>
                </c:pt>
                <c:pt idx="155">
                  <c:v>43089</c:v>
                </c:pt>
                <c:pt idx="156">
                  <c:v>43090</c:v>
                </c:pt>
                <c:pt idx="157">
                  <c:v>43091</c:v>
                </c:pt>
                <c:pt idx="158">
                  <c:v>43092</c:v>
                </c:pt>
                <c:pt idx="159">
                  <c:v>43093</c:v>
                </c:pt>
                <c:pt idx="160">
                  <c:v>43094</c:v>
                </c:pt>
                <c:pt idx="161">
                  <c:v>43095</c:v>
                </c:pt>
                <c:pt idx="162">
                  <c:v>43096</c:v>
                </c:pt>
                <c:pt idx="163">
                  <c:v>43097</c:v>
                </c:pt>
                <c:pt idx="164">
                  <c:v>43098</c:v>
                </c:pt>
                <c:pt idx="165">
                  <c:v>43099</c:v>
                </c:pt>
                <c:pt idx="166">
                  <c:v>43100</c:v>
                </c:pt>
                <c:pt idx="167">
                  <c:v>43101</c:v>
                </c:pt>
                <c:pt idx="168">
                  <c:v>43102</c:v>
                </c:pt>
                <c:pt idx="169">
                  <c:v>43103</c:v>
                </c:pt>
                <c:pt idx="170">
                  <c:v>43104</c:v>
                </c:pt>
                <c:pt idx="171">
                  <c:v>43105</c:v>
                </c:pt>
                <c:pt idx="172">
                  <c:v>43106</c:v>
                </c:pt>
                <c:pt idx="173">
                  <c:v>43107</c:v>
                </c:pt>
                <c:pt idx="174">
                  <c:v>43108</c:v>
                </c:pt>
                <c:pt idx="175">
                  <c:v>43109</c:v>
                </c:pt>
                <c:pt idx="176">
                  <c:v>43110</c:v>
                </c:pt>
                <c:pt idx="177">
                  <c:v>43111</c:v>
                </c:pt>
                <c:pt idx="178">
                  <c:v>43112</c:v>
                </c:pt>
                <c:pt idx="179">
                  <c:v>43113</c:v>
                </c:pt>
                <c:pt idx="180">
                  <c:v>43114</c:v>
                </c:pt>
                <c:pt idx="181">
                  <c:v>43115</c:v>
                </c:pt>
                <c:pt idx="182">
                  <c:v>43116</c:v>
                </c:pt>
                <c:pt idx="183">
                  <c:v>43117</c:v>
                </c:pt>
                <c:pt idx="184">
                  <c:v>43118</c:v>
                </c:pt>
                <c:pt idx="185">
                  <c:v>43119</c:v>
                </c:pt>
                <c:pt idx="186">
                  <c:v>43120</c:v>
                </c:pt>
                <c:pt idx="187">
                  <c:v>43121</c:v>
                </c:pt>
                <c:pt idx="188">
                  <c:v>43122</c:v>
                </c:pt>
                <c:pt idx="189">
                  <c:v>43123</c:v>
                </c:pt>
                <c:pt idx="190">
                  <c:v>43124</c:v>
                </c:pt>
                <c:pt idx="191">
                  <c:v>43125</c:v>
                </c:pt>
                <c:pt idx="192">
                  <c:v>43126</c:v>
                </c:pt>
                <c:pt idx="193">
                  <c:v>43127</c:v>
                </c:pt>
                <c:pt idx="194">
                  <c:v>43128</c:v>
                </c:pt>
                <c:pt idx="195">
                  <c:v>43129</c:v>
                </c:pt>
                <c:pt idx="196">
                  <c:v>43130</c:v>
                </c:pt>
                <c:pt idx="197">
                  <c:v>43131</c:v>
                </c:pt>
                <c:pt idx="198">
                  <c:v>43132</c:v>
                </c:pt>
                <c:pt idx="199">
                  <c:v>43133</c:v>
                </c:pt>
                <c:pt idx="200">
                  <c:v>43134</c:v>
                </c:pt>
                <c:pt idx="201">
                  <c:v>43135</c:v>
                </c:pt>
                <c:pt idx="202">
                  <c:v>43136</c:v>
                </c:pt>
                <c:pt idx="203">
                  <c:v>43137</c:v>
                </c:pt>
                <c:pt idx="204">
                  <c:v>43138</c:v>
                </c:pt>
                <c:pt idx="205">
                  <c:v>43139</c:v>
                </c:pt>
                <c:pt idx="206">
                  <c:v>43140</c:v>
                </c:pt>
                <c:pt idx="207">
                  <c:v>43141</c:v>
                </c:pt>
                <c:pt idx="208">
                  <c:v>43142</c:v>
                </c:pt>
                <c:pt idx="209">
                  <c:v>43143</c:v>
                </c:pt>
                <c:pt idx="210">
                  <c:v>43144</c:v>
                </c:pt>
                <c:pt idx="211">
                  <c:v>43145</c:v>
                </c:pt>
                <c:pt idx="212">
                  <c:v>43146</c:v>
                </c:pt>
                <c:pt idx="213">
                  <c:v>43147</c:v>
                </c:pt>
                <c:pt idx="214">
                  <c:v>43148</c:v>
                </c:pt>
                <c:pt idx="215">
                  <c:v>43149</c:v>
                </c:pt>
                <c:pt idx="216">
                  <c:v>43150</c:v>
                </c:pt>
                <c:pt idx="217">
                  <c:v>43151</c:v>
                </c:pt>
                <c:pt idx="218">
                  <c:v>43152</c:v>
                </c:pt>
                <c:pt idx="219">
                  <c:v>43153</c:v>
                </c:pt>
                <c:pt idx="220">
                  <c:v>43154</c:v>
                </c:pt>
                <c:pt idx="221">
                  <c:v>43155</c:v>
                </c:pt>
                <c:pt idx="222">
                  <c:v>43156</c:v>
                </c:pt>
                <c:pt idx="223">
                  <c:v>43157</c:v>
                </c:pt>
                <c:pt idx="224">
                  <c:v>43158</c:v>
                </c:pt>
                <c:pt idx="225">
                  <c:v>43159</c:v>
                </c:pt>
                <c:pt idx="226">
                  <c:v>43160</c:v>
                </c:pt>
                <c:pt idx="227">
                  <c:v>43161</c:v>
                </c:pt>
                <c:pt idx="228">
                  <c:v>43162</c:v>
                </c:pt>
                <c:pt idx="229">
                  <c:v>43163</c:v>
                </c:pt>
                <c:pt idx="230">
                  <c:v>43164</c:v>
                </c:pt>
                <c:pt idx="231">
                  <c:v>43165</c:v>
                </c:pt>
                <c:pt idx="232">
                  <c:v>43166</c:v>
                </c:pt>
                <c:pt idx="233">
                  <c:v>43167</c:v>
                </c:pt>
                <c:pt idx="234">
                  <c:v>43168</c:v>
                </c:pt>
                <c:pt idx="235">
                  <c:v>43169</c:v>
                </c:pt>
                <c:pt idx="236">
                  <c:v>43170</c:v>
                </c:pt>
                <c:pt idx="237">
                  <c:v>43171</c:v>
                </c:pt>
                <c:pt idx="238">
                  <c:v>43172</c:v>
                </c:pt>
                <c:pt idx="239">
                  <c:v>43173</c:v>
                </c:pt>
                <c:pt idx="240">
                  <c:v>43174</c:v>
                </c:pt>
                <c:pt idx="241">
                  <c:v>43175</c:v>
                </c:pt>
                <c:pt idx="242">
                  <c:v>43176</c:v>
                </c:pt>
                <c:pt idx="243">
                  <c:v>43177</c:v>
                </c:pt>
                <c:pt idx="244">
                  <c:v>43178</c:v>
                </c:pt>
                <c:pt idx="245">
                  <c:v>43179</c:v>
                </c:pt>
                <c:pt idx="246">
                  <c:v>43180</c:v>
                </c:pt>
                <c:pt idx="247">
                  <c:v>43181</c:v>
                </c:pt>
                <c:pt idx="248">
                  <c:v>43182</c:v>
                </c:pt>
                <c:pt idx="249">
                  <c:v>43183</c:v>
                </c:pt>
                <c:pt idx="250">
                  <c:v>43184</c:v>
                </c:pt>
                <c:pt idx="251">
                  <c:v>43185</c:v>
                </c:pt>
                <c:pt idx="252">
                  <c:v>43186</c:v>
                </c:pt>
                <c:pt idx="253">
                  <c:v>43187</c:v>
                </c:pt>
                <c:pt idx="254">
                  <c:v>43188</c:v>
                </c:pt>
                <c:pt idx="255">
                  <c:v>43189</c:v>
                </c:pt>
                <c:pt idx="256">
                  <c:v>43190</c:v>
                </c:pt>
                <c:pt idx="257">
                  <c:v>43191</c:v>
                </c:pt>
                <c:pt idx="258">
                  <c:v>43192</c:v>
                </c:pt>
                <c:pt idx="259">
                  <c:v>43193</c:v>
                </c:pt>
                <c:pt idx="260">
                  <c:v>43194</c:v>
                </c:pt>
                <c:pt idx="261">
                  <c:v>43195</c:v>
                </c:pt>
                <c:pt idx="262">
                  <c:v>43196</c:v>
                </c:pt>
                <c:pt idx="263">
                  <c:v>43197</c:v>
                </c:pt>
              </c:numCache>
            </c:numRef>
          </c:xVal>
          <c:yVal>
            <c:numRef>
              <c:f>inputs_S1!$I$6:$I$269</c:f>
              <c:numCache>
                <c:formatCode>0.00</c:formatCode>
                <c:ptCount val="264"/>
                <c:pt idx="0">
                  <c:v>0.6</c:v>
                </c:pt>
                <c:pt idx="1">
                  <c:v>0.57666666666666599</c:v>
                </c:pt>
                <c:pt idx="2">
                  <c:v>0.57291666666666596</c:v>
                </c:pt>
                <c:pt idx="3">
                  <c:v>0.56916666666666593</c:v>
                </c:pt>
                <c:pt idx="4">
                  <c:v>0.5654166666666659</c:v>
                </c:pt>
                <c:pt idx="5">
                  <c:v>0.56166666666666587</c:v>
                </c:pt>
                <c:pt idx="6">
                  <c:v>0.55791666666666584</c:v>
                </c:pt>
                <c:pt idx="7">
                  <c:v>0.55416666666666581</c:v>
                </c:pt>
                <c:pt idx="8">
                  <c:v>0.55041666666666578</c:v>
                </c:pt>
                <c:pt idx="9">
                  <c:v>0.54666666666666575</c:v>
                </c:pt>
                <c:pt idx="10">
                  <c:v>0.54291666666666571</c:v>
                </c:pt>
                <c:pt idx="11">
                  <c:v>0.53916666666666568</c:v>
                </c:pt>
                <c:pt idx="12">
                  <c:v>0.53541666666666565</c:v>
                </c:pt>
                <c:pt idx="13">
                  <c:v>0.53166666666666562</c:v>
                </c:pt>
                <c:pt idx="14">
                  <c:v>0.52791666666666559</c:v>
                </c:pt>
                <c:pt idx="15">
                  <c:v>0.52416666666666556</c:v>
                </c:pt>
                <c:pt idx="16">
                  <c:v>0.52041666666666553</c:v>
                </c:pt>
                <c:pt idx="17">
                  <c:v>0.5166666666666655</c:v>
                </c:pt>
                <c:pt idx="18">
                  <c:v>0.51291666666666547</c:v>
                </c:pt>
                <c:pt idx="19">
                  <c:v>0.50916666666666544</c:v>
                </c:pt>
                <c:pt idx="20">
                  <c:v>0.5054166666666654</c:v>
                </c:pt>
                <c:pt idx="21">
                  <c:v>0.50166666666666537</c:v>
                </c:pt>
                <c:pt idx="22">
                  <c:v>0.4979166666666654</c:v>
                </c:pt>
                <c:pt idx="23">
                  <c:v>0.49416666666666542</c:v>
                </c:pt>
                <c:pt idx="24">
                  <c:v>0.49041666666666545</c:v>
                </c:pt>
                <c:pt idx="25">
                  <c:v>0.48666666666666547</c:v>
                </c:pt>
                <c:pt idx="26">
                  <c:v>0.4829166666666655</c:v>
                </c:pt>
                <c:pt idx="27">
                  <c:v>0.47916666666666552</c:v>
                </c:pt>
                <c:pt idx="28">
                  <c:v>0.47541666666666554</c:v>
                </c:pt>
                <c:pt idx="29">
                  <c:v>0.47166666666666557</c:v>
                </c:pt>
                <c:pt idx="30">
                  <c:v>0.46791666666666559</c:v>
                </c:pt>
                <c:pt idx="31">
                  <c:v>0.46416666666666562</c:v>
                </c:pt>
                <c:pt idx="32">
                  <c:v>0.46041666666666564</c:v>
                </c:pt>
                <c:pt idx="33">
                  <c:v>0.456666666666666</c:v>
                </c:pt>
                <c:pt idx="34">
                  <c:v>0.44844444444444381</c:v>
                </c:pt>
                <c:pt idx="35">
                  <c:v>0.44022222222222163</c:v>
                </c:pt>
                <c:pt idx="36">
                  <c:v>0.43199999999999944</c:v>
                </c:pt>
                <c:pt idx="37">
                  <c:v>0.42377777777777725</c:v>
                </c:pt>
                <c:pt idx="38">
                  <c:v>0.41555555555555507</c:v>
                </c:pt>
                <c:pt idx="39">
                  <c:v>0.40733333333333288</c:v>
                </c:pt>
                <c:pt idx="40">
                  <c:v>0.39911111111111069</c:v>
                </c:pt>
                <c:pt idx="41">
                  <c:v>0.39088888888888851</c:v>
                </c:pt>
                <c:pt idx="42">
                  <c:v>0.38266666666666632</c:v>
                </c:pt>
                <c:pt idx="43">
                  <c:v>0.37444444444444414</c:v>
                </c:pt>
                <c:pt idx="44">
                  <c:v>0.36622222222222195</c:v>
                </c:pt>
                <c:pt idx="45">
                  <c:v>0.35799999999999976</c:v>
                </c:pt>
                <c:pt idx="46">
                  <c:v>0.34977777777777758</c:v>
                </c:pt>
                <c:pt idx="47">
                  <c:v>0.34155555555555539</c:v>
                </c:pt>
                <c:pt idx="48">
                  <c:v>0.33333333333333298</c:v>
                </c:pt>
                <c:pt idx="49">
                  <c:v>0.33380952380952339</c:v>
                </c:pt>
                <c:pt idx="50">
                  <c:v>0.3342857142857138</c:v>
                </c:pt>
                <c:pt idx="51">
                  <c:v>0.33476190476190421</c:v>
                </c:pt>
                <c:pt idx="52">
                  <c:v>0.33523809523809461</c:v>
                </c:pt>
                <c:pt idx="53">
                  <c:v>0.33571428571428502</c:v>
                </c:pt>
                <c:pt idx="54">
                  <c:v>0.33619047619047543</c:v>
                </c:pt>
                <c:pt idx="55">
                  <c:v>0.336666666666666</c:v>
                </c:pt>
                <c:pt idx="56">
                  <c:v>0.328666666666666</c:v>
                </c:pt>
                <c:pt idx="57">
                  <c:v>0.32066666666666599</c:v>
                </c:pt>
                <c:pt idx="58">
                  <c:v>0.31266666666666598</c:v>
                </c:pt>
                <c:pt idx="59">
                  <c:v>0.30466666666666598</c:v>
                </c:pt>
                <c:pt idx="60">
                  <c:v>0.29666666666666602</c:v>
                </c:pt>
                <c:pt idx="61">
                  <c:v>0.29066666666666602</c:v>
                </c:pt>
                <c:pt idx="62">
                  <c:v>0.28466666666666601</c:v>
                </c:pt>
                <c:pt idx="63">
                  <c:v>0.27866666666666601</c:v>
                </c:pt>
                <c:pt idx="64">
                  <c:v>0.272666666666666</c:v>
                </c:pt>
                <c:pt idx="65">
                  <c:v>0.266666666666666</c:v>
                </c:pt>
                <c:pt idx="66">
                  <c:v>0.26799999999999941</c:v>
                </c:pt>
                <c:pt idx="67">
                  <c:v>0.26933333333333281</c:v>
                </c:pt>
                <c:pt idx="68">
                  <c:v>0.27066666666666622</c:v>
                </c:pt>
                <c:pt idx="69">
                  <c:v>0.27199999999999963</c:v>
                </c:pt>
                <c:pt idx="70">
                  <c:v>0.27333333333333304</c:v>
                </c:pt>
                <c:pt idx="71">
                  <c:v>0.27466666666666645</c:v>
                </c:pt>
                <c:pt idx="72">
                  <c:v>0.27599999999999986</c:v>
                </c:pt>
                <c:pt idx="73">
                  <c:v>0.27733333333333327</c:v>
                </c:pt>
                <c:pt idx="74">
                  <c:v>0.27866666666666667</c:v>
                </c:pt>
                <c:pt idx="75">
                  <c:v>0.28000000000000003</c:v>
                </c:pt>
                <c:pt idx="76">
                  <c:v>0.28133333333333321</c:v>
                </c:pt>
                <c:pt idx="77">
                  <c:v>0.2826666666666664</c:v>
                </c:pt>
                <c:pt idx="78">
                  <c:v>0.28399999999999959</c:v>
                </c:pt>
                <c:pt idx="79">
                  <c:v>0.28533333333333277</c:v>
                </c:pt>
                <c:pt idx="80">
                  <c:v>0.28666666666666601</c:v>
                </c:pt>
                <c:pt idx="81">
                  <c:v>0.2902222222222216</c:v>
                </c:pt>
                <c:pt idx="82">
                  <c:v>0.29377777777777719</c:v>
                </c:pt>
                <c:pt idx="83">
                  <c:v>0.29733333333333278</c:v>
                </c:pt>
                <c:pt idx="84">
                  <c:v>0.30088888888888837</c:v>
                </c:pt>
                <c:pt idx="85">
                  <c:v>0.30444444444444396</c:v>
                </c:pt>
                <c:pt idx="86">
                  <c:v>0.30799999999999955</c:v>
                </c:pt>
                <c:pt idx="87">
                  <c:v>0.31155555555555514</c:v>
                </c:pt>
                <c:pt idx="88">
                  <c:v>0.31511111111111073</c:v>
                </c:pt>
                <c:pt idx="89">
                  <c:v>0.31866666666666632</c:v>
                </c:pt>
                <c:pt idx="90">
                  <c:v>0.32222222222222191</c:v>
                </c:pt>
                <c:pt idx="91">
                  <c:v>0.3257777777777775</c:v>
                </c:pt>
                <c:pt idx="92">
                  <c:v>0.32933333333333309</c:v>
                </c:pt>
                <c:pt idx="93">
                  <c:v>0.33288888888888868</c:v>
                </c:pt>
                <c:pt idx="94">
                  <c:v>0.33644444444444427</c:v>
                </c:pt>
                <c:pt idx="95">
                  <c:v>0.34</c:v>
                </c:pt>
                <c:pt idx="96">
                  <c:v>0.34166666666666651</c:v>
                </c:pt>
                <c:pt idx="97">
                  <c:v>0.34333333333333299</c:v>
                </c:pt>
                <c:pt idx="98">
                  <c:v>0.362222222222222</c:v>
                </c:pt>
                <c:pt idx="99">
                  <c:v>0.38111111111111101</c:v>
                </c:pt>
                <c:pt idx="100">
                  <c:v>0.4</c:v>
                </c:pt>
                <c:pt idx="101">
                  <c:v>0.40844444444444444</c:v>
                </c:pt>
                <c:pt idx="102">
                  <c:v>0.41688888888888886</c:v>
                </c:pt>
                <c:pt idx="103">
                  <c:v>0.42533333333333329</c:v>
                </c:pt>
                <c:pt idx="104">
                  <c:v>0.43377777777777771</c:v>
                </c:pt>
                <c:pt idx="105">
                  <c:v>0.44222222222222213</c:v>
                </c:pt>
                <c:pt idx="106">
                  <c:v>0.45066666666666655</c:v>
                </c:pt>
                <c:pt idx="107">
                  <c:v>0.45911111111111097</c:v>
                </c:pt>
                <c:pt idx="108">
                  <c:v>0.46755555555555539</c:v>
                </c:pt>
                <c:pt idx="109">
                  <c:v>0.47599999999999981</c:v>
                </c:pt>
                <c:pt idx="110">
                  <c:v>0.48444444444444423</c:v>
                </c:pt>
                <c:pt idx="111">
                  <c:v>0.49288888888888865</c:v>
                </c:pt>
                <c:pt idx="112">
                  <c:v>0.50133333333333308</c:v>
                </c:pt>
                <c:pt idx="113">
                  <c:v>0.50977777777777744</c:v>
                </c:pt>
                <c:pt idx="114">
                  <c:v>0.51822222222222181</c:v>
                </c:pt>
                <c:pt idx="115">
                  <c:v>0.52666666666666595</c:v>
                </c:pt>
                <c:pt idx="116">
                  <c:v>0.53799999999999937</c:v>
                </c:pt>
                <c:pt idx="117">
                  <c:v>0.54933333333333279</c:v>
                </c:pt>
                <c:pt idx="118">
                  <c:v>0.5606666666666662</c:v>
                </c:pt>
                <c:pt idx="119">
                  <c:v>0.57199999999999962</c:v>
                </c:pt>
                <c:pt idx="120">
                  <c:v>0.58333333333333304</c:v>
                </c:pt>
                <c:pt idx="121">
                  <c:v>0.58666666666666645</c:v>
                </c:pt>
                <c:pt idx="122">
                  <c:v>0.58999999999999986</c:v>
                </c:pt>
                <c:pt idx="123">
                  <c:v>0.59333333333333327</c:v>
                </c:pt>
                <c:pt idx="124">
                  <c:v>0.59666666666666668</c:v>
                </c:pt>
                <c:pt idx="125">
                  <c:v>0.6</c:v>
                </c:pt>
                <c:pt idx="126">
                  <c:v>0.60599999999999998</c:v>
                </c:pt>
                <c:pt idx="127">
                  <c:v>0.61199999999999999</c:v>
                </c:pt>
                <c:pt idx="128">
                  <c:v>0.61799999999999999</c:v>
                </c:pt>
                <c:pt idx="129">
                  <c:v>0.624</c:v>
                </c:pt>
                <c:pt idx="130">
                  <c:v>0.63</c:v>
                </c:pt>
                <c:pt idx="131">
                  <c:v>0.63600000000000001</c:v>
                </c:pt>
                <c:pt idx="132">
                  <c:v>0.64200000000000002</c:v>
                </c:pt>
                <c:pt idx="133">
                  <c:v>0.64800000000000002</c:v>
                </c:pt>
                <c:pt idx="134">
                  <c:v>0.65400000000000003</c:v>
                </c:pt>
                <c:pt idx="135">
                  <c:v>0.66</c:v>
                </c:pt>
                <c:pt idx="136">
                  <c:v>0.66733333333333322</c:v>
                </c:pt>
                <c:pt idx="137">
                  <c:v>0.67466666666666641</c:v>
                </c:pt>
                <c:pt idx="138">
                  <c:v>0.68199999999999961</c:v>
                </c:pt>
                <c:pt idx="139">
                  <c:v>0.6893333333333328</c:v>
                </c:pt>
                <c:pt idx="140">
                  <c:v>0.69666666666666599</c:v>
                </c:pt>
                <c:pt idx="141">
                  <c:v>0.6953333333333328</c:v>
                </c:pt>
                <c:pt idx="142">
                  <c:v>0.69399999999999962</c:v>
                </c:pt>
                <c:pt idx="143">
                  <c:v>0.69266666666666643</c:v>
                </c:pt>
                <c:pt idx="144">
                  <c:v>0.69133333333333324</c:v>
                </c:pt>
                <c:pt idx="145">
                  <c:v>0.69</c:v>
                </c:pt>
                <c:pt idx="146">
                  <c:v>0.69266666666666654</c:v>
                </c:pt>
                <c:pt idx="147">
                  <c:v>0.69533333333333314</c:v>
                </c:pt>
                <c:pt idx="148">
                  <c:v>0.69799999999999973</c:v>
                </c:pt>
                <c:pt idx="149">
                  <c:v>0.70066666666666633</c:v>
                </c:pt>
                <c:pt idx="150">
                  <c:v>0.70333333333333292</c:v>
                </c:pt>
                <c:pt idx="151">
                  <c:v>0.70599999999999952</c:v>
                </c:pt>
                <c:pt idx="152">
                  <c:v>0.70866666666666611</c:v>
                </c:pt>
                <c:pt idx="153">
                  <c:v>0.71133333333333271</c:v>
                </c:pt>
                <c:pt idx="154">
                  <c:v>0.7139999999999993</c:v>
                </c:pt>
                <c:pt idx="155">
                  <c:v>0.71666666666666601</c:v>
                </c:pt>
                <c:pt idx="156">
                  <c:v>0.71933333333333282</c:v>
                </c:pt>
                <c:pt idx="157">
                  <c:v>0.72199999999999964</c:v>
                </c:pt>
                <c:pt idx="158">
                  <c:v>0.72466666666666646</c:v>
                </c:pt>
                <c:pt idx="159">
                  <c:v>0.72733333333333328</c:v>
                </c:pt>
                <c:pt idx="160">
                  <c:v>0.73</c:v>
                </c:pt>
                <c:pt idx="161">
                  <c:v>0.74</c:v>
                </c:pt>
                <c:pt idx="162">
                  <c:v>0.74083333333333323</c:v>
                </c:pt>
                <c:pt idx="163">
                  <c:v>0.74166666666666647</c:v>
                </c:pt>
                <c:pt idx="164">
                  <c:v>0.74249999999999972</c:v>
                </c:pt>
                <c:pt idx="165">
                  <c:v>0.74333333333333296</c:v>
                </c:pt>
                <c:pt idx="166">
                  <c:v>0.74599999999999966</c:v>
                </c:pt>
                <c:pt idx="167">
                  <c:v>0.74866666666666637</c:v>
                </c:pt>
                <c:pt idx="168">
                  <c:v>0.75133333333333308</c:v>
                </c:pt>
                <c:pt idx="169">
                  <c:v>0.75399999999999978</c:v>
                </c:pt>
                <c:pt idx="170">
                  <c:v>0.75666666666666649</c:v>
                </c:pt>
                <c:pt idx="171">
                  <c:v>0.75933333333333319</c:v>
                </c:pt>
                <c:pt idx="172">
                  <c:v>0.7619999999999999</c:v>
                </c:pt>
                <c:pt idx="173">
                  <c:v>0.76466666666666661</c:v>
                </c:pt>
                <c:pt idx="174">
                  <c:v>0.76733333333333331</c:v>
                </c:pt>
                <c:pt idx="175">
                  <c:v>0.77</c:v>
                </c:pt>
                <c:pt idx="176">
                  <c:v>0.77333333333333298</c:v>
                </c:pt>
                <c:pt idx="177">
                  <c:v>0.77666666666666595</c:v>
                </c:pt>
                <c:pt idx="178">
                  <c:v>0.77611111111111042</c:v>
                </c:pt>
                <c:pt idx="179">
                  <c:v>0.77555555555555489</c:v>
                </c:pt>
                <c:pt idx="180">
                  <c:v>0.77499999999999936</c:v>
                </c:pt>
                <c:pt idx="181">
                  <c:v>0.77444444444444382</c:v>
                </c:pt>
                <c:pt idx="182">
                  <c:v>0.77388888888888829</c:v>
                </c:pt>
                <c:pt idx="183">
                  <c:v>0.77333333333333276</c:v>
                </c:pt>
                <c:pt idx="184">
                  <c:v>0.77277777777777723</c:v>
                </c:pt>
                <c:pt idx="185">
                  <c:v>0.7722222222222217</c:v>
                </c:pt>
                <c:pt idx="186">
                  <c:v>0.77166666666666617</c:v>
                </c:pt>
                <c:pt idx="187">
                  <c:v>0.77111111111111064</c:v>
                </c:pt>
                <c:pt idx="188">
                  <c:v>0.77055555555555511</c:v>
                </c:pt>
                <c:pt idx="189">
                  <c:v>0.76999999999999957</c:v>
                </c:pt>
                <c:pt idx="190">
                  <c:v>0.76944444444444404</c:v>
                </c:pt>
                <c:pt idx="191">
                  <c:v>0.76888888888888851</c:v>
                </c:pt>
                <c:pt idx="192">
                  <c:v>0.76833333333333298</c:v>
                </c:pt>
                <c:pt idx="193">
                  <c:v>0.76777777777777745</c:v>
                </c:pt>
                <c:pt idx="194">
                  <c:v>0.76722222222222192</c:v>
                </c:pt>
                <c:pt idx="195">
                  <c:v>0.76666666666666605</c:v>
                </c:pt>
                <c:pt idx="196">
                  <c:v>0.77023809523809461</c:v>
                </c:pt>
                <c:pt idx="197">
                  <c:v>0.77380952380952317</c:v>
                </c:pt>
                <c:pt idx="198">
                  <c:v>0.77738095238095173</c:v>
                </c:pt>
                <c:pt idx="199">
                  <c:v>0.78095238095238029</c:v>
                </c:pt>
                <c:pt idx="200">
                  <c:v>0.78452380952380885</c:v>
                </c:pt>
                <c:pt idx="201">
                  <c:v>0.7880952380952374</c:v>
                </c:pt>
                <c:pt idx="202">
                  <c:v>0.79166666666666596</c:v>
                </c:pt>
                <c:pt idx="203">
                  <c:v>0.79523809523809452</c:v>
                </c:pt>
                <c:pt idx="204">
                  <c:v>0.79880952380952308</c:v>
                </c:pt>
                <c:pt idx="205">
                  <c:v>0.80238095238095164</c:v>
                </c:pt>
                <c:pt idx="206">
                  <c:v>0.8059523809523802</c:v>
                </c:pt>
                <c:pt idx="207">
                  <c:v>0.80952380952380876</c:v>
                </c:pt>
                <c:pt idx="208">
                  <c:v>0.81309523809523732</c:v>
                </c:pt>
                <c:pt idx="209">
                  <c:v>0.81666666666666599</c:v>
                </c:pt>
                <c:pt idx="210">
                  <c:v>0.80944444444444386</c:v>
                </c:pt>
                <c:pt idx="211">
                  <c:v>0.80222222222222173</c:v>
                </c:pt>
                <c:pt idx="212">
                  <c:v>0.7949999999999996</c:v>
                </c:pt>
                <c:pt idx="213">
                  <c:v>0.78777777777777747</c:v>
                </c:pt>
                <c:pt idx="214">
                  <c:v>0.78055555555555534</c:v>
                </c:pt>
                <c:pt idx="215">
                  <c:v>0.77333333333333298</c:v>
                </c:pt>
                <c:pt idx="216">
                  <c:v>0.77799999999999958</c:v>
                </c:pt>
                <c:pt idx="217">
                  <c:v>0.78266666666666618</c:v>
                </c:pt>
                <c:pt idx="218">
                  <c:v>0.78733333333333277</c:v>
                </c:pt>
                <c:pt idx="219">
                  <c:v>0.79199999999999937</c:v>
                </c:pt>
                <c:pt idx="220">
                  <c:v>0.79666666666666597</c:v>
                </c:pt>
                <c:pt idx="221">
                  <c:v>0.79999999999999938</c:v>
                </c:pt>
                <c:pt idx="222">
                  <c:v>0.80333333333333279</c:v>
                </c:pt>
                <c:pt idx="223">
                  <c:v>0.8066666666666662</c:v>
                </c:pt>
                <c:pt idx="224">
                  <c:v>0.80999999999999961</c:v>
                </c:pt>
                <c:pt idx="225">
                  <c:v>0.81333333333333302</c:v>
                </c:pt>
                <c:pt idx="226">
                  <c:v>0.80533333333333301</c:v>
                </c:pt>
                <c:pt idx="227">
                  <c:v>0.79733333333333301</c:v>
                </c:pt>
                <c:pt idx="228">
                  <c:v>0.789333333333333</c:v>
                </c:pt>
                <c:pt idx="229">
                  <c:v>0.78133333333333299</c:v>
                </c:pt>
                <c:pt idx="230">
                  <c:v>0.77333333333333298</c:v>
                </c:pt>
                <c:pt idx="231">
                  <c:v>0.77799999999999958</c:v>
                </c:pt>
                <c:pt idx="232">
                  <c:v>0.78266666666666618</c:v>
                </c:pt>
                <c:pt idx="233">
                  <c:v>0.78733333333333277</c:v>
                </c:pt>
                <c:pt idx="234">
                  <c:v>0.79199999999999937</c:v>
                </c:pt>
                <c:pt idx="235">
                  <c:v>0.79666666666666597</c:v>
                </c:pt>
                <c:pt idx="236">
                  <c:v>0.79599999999999937</c:v>
                </c:pt>
                <c:pt idx="237">
                  <c:v>0.79533333333333278</c:v>
                </c:pt>
                <c:pt idx="238">
                  <c:v>0.79466666666666619</c:v>
                </c:pt>
                <c:pt idx="239">
                  <c:v>0.79399999999999959</c:v>
                </c:pt>
                <c:pt idx="240">
                  <c:v>0.793333333333333</c:v>
                </c:pt>
                <c:pt idx="241">
                  <c:v>0.78666666666666596</c:v>
                </c:pt>
                <c:pt idx="242">
                  <c:v>0.78749999999999942</c:v>
                </c:pt>
                <c:pt idx="243">
                  <c:v>0.78833333333333289</c:v>
                </c:pt>
                <c:pt idx="244">
                  <c:v>0.78916666666666635</c:v>
                </c:pt>
                <c:pt idx="245">
                  <c:v>0.79</c:v>
                </c:pt>
                <c:pt idx="246">
                  <c:v>0.79066666666666663</c:v>
                </c:pt>
                <c:pt idx="247">
                  <c:v>0.79133333333333322</c:v>
                </c:pt>
                <c:pt idx="248">
                  <c:v>0.79199999999999982</c:v>
                </c:pt>
                <c:pt idx="249">
                  <c:v>0.79266666666666641</c:v>
                </c:pt>
                <c:pt idx="250">
                  <c:v>0.793333333333333</c:v>
                </c:pt>
                <c:pt idx="251">
                  <c:v>0.78333333333333299</c:v>
                </c:pt>
                <c:pt idx="252">
                  <c:v>0.77333333333333298</c:v>
                </c:pt>
                <c:pt idx="253">
                  <c:v>0.76333333333333298</c:v>
                </c:pt>
                <c:pt idx="254">
                  <c:v>0.75333333333333297</c:v>
                </c:pt>
                <c:pt idx="255">
                  <c:v>0.74333333333333296</c:v>
                </c:pt>
                <c:pt idx="256">
                  <c:v>0.74066666666666636</c:v>
                </c:pt>
                <c:pt idx="257">
                  <c:v>0.73799999999999977</c:v>
                </c:pt>
                <c:pt idx="258">
                  <c:v>0.73533333333333317</c:v>
                </c:pt>
                <c:pt idx="259">
                  <c:v>0.73266666666666658</c:v>
                </c:pt>
                <c:pt idx="260">
                  <c:v>0.73</c:v>
                </c:pt>
                <c:pt idx="261">
                  <c:v>0.73001690049543921</c:v>
                </c:pt>
                <c:pt idx="262">
                  <c:v>0.73003380099087845</c:v>
                </c:pt>
                <c:pt idx="263">
                  <c:v>0.73005070148631768</c:v>
                </c:pt>
              </c:numCache>
            </c:numRef>
          </c:yVal>
          <c:smooth val="0"/>
        </c:ser>
        <c:ser>
          <c:idx val="5"/>
          <c:order val="3"/>
          <c:tx>
            <c:strRef>
              <c:f>inputs_S1!$E$5</c:f>
              <c:strCache>
                <c:ptCount val="1"/>
                <c:pt idx="0">
                  <c:v>media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inputs_S1!$A$6:$A$269</c:f>
              <c:numCache>
                <c:formatCode>m/d/yyyy</c:formatCode>
                <c:ptCount val="264"/>
                <c:pt idx="0">
                  <c:v>42934</c:v>
                </c:pt>
                <c:pt idx="1">
                  <c:v>42935</c:v>
                </c:pt>
                <c:pt idx="2">
                  <c:v>42967</c:v>
                </c:pt>
                <c:pt idx="3">
                  <c:v>42982</c:v>
                </c:pt>
                <c:pt idx="4">
                  <c:v>42989</c:v>
                </c:pt>
                <c:pt idx="5">
                  <c:v>42994</c:v>
                </c:pt>
                <c:pt idx="6">
                  <c:v>42999</c:v>
                </c:pt>
                <c:pt idx="7">
                  <c:v>43009</c:v>
                </c:pt>
                <c:pt idx="8">
                  <c:v>43014</c:v>
                </c:pt>
                <c:pt idx="9">
                  <c:v>43029</c:v>
                </c:pt>
                <c:pt idx="10">
                  <c:v>43031</c:v>
                </c:pt>
                <c:pt idx="11">
                  <c:v>43034</c:v>
                </c:pt>
                <c:pt idx="12">
                  <c:v>43049</c:v>
                </c:pt>
                <c:pt idx="13">
                  <c:v>43054</c:v>
                </c:pt>
                <c:pt idx="14">
                  <c:v>43059</c:v>
                </c:pt>
                <c:pt idx="15">
                  <c:v>43069</c:v>
                </c:pt>
                <c:pt idx="16">
                  <c:v>43074</c:v>
                </c:pt>
                <c:pt idx="17">
                  <c:v>43079</c:v>
                </c:pt>
                <c:pt idx="18">
                  <c:v>43089</c:v>
                </c:pt>
                <c:pt idx="19">
                  <c:v>43094</c:v>
                </c:pt>
                <c:pt idx="20">
                  <c:v>43095</c:v>
                </c:pt>
                <c:pt idx="21">
                  <c:v>43099</c:v>
                </c:pt>
                <c:pt idx="22">
                  <c:v>43109</c:v>
                </c:pt>
                <c:pt idx="23">
                  <c:v>43111</c:v>
                </c:pt>
                <c:pt idx="24">
                  <c:v>43129</c:v>
                </c:pt>
                <c:pt idx="25">
                  <c:v>43143</c:v>
                </c:pt>
                <c:pt idx="26">
                  <c:v>43149</c:v>
                </c:pt>
                <c:pt idx="27">
                  <c:v>43154</c:v>
                </c:pt>
                <c:pt idx="28">
                  <c:v>43159</c:v>
                </c:pt>
                <c:pt idx="29">
                  <c:v>43164</c:v>
                </c:pt>
                <c:pt idx="30">
                  <c:v>43169</c:v>
                </c:pt>
                <c:pt idx="31">
                  <c:v>43174</c:v>
                </c:pt>
                <c:pt idx="32">
                  <c:v>43175</c:v>
                </c:pt>
                <c:pt idx="33">
                  <c:v>43179</c:v>
                </c:pt>
                <c:pt idx="34">
                  <c:v>43184</c:v>
                </c:pt>
                <c:pt idx="35">
                  <c:v>43189</c:v>
                </c:pt>
                <c:pt idx="36">
                  <c:v>43194</c:v>
                </c:pt>
              </c:numCache>
            </c:numRef>
          </c:xVal>
          <c:yVal>
            <c:numRef>
              <c:f>inputs_S1!$E$6:$E$269</c:f>
              <c:numCache>
                <c:formatCode>General</c:formatCode>
                <c:ptCount val="264"/>
                <c:pt idx="0">
                  <c:v>0.6</c:v>
                </c:pt>
                <c:pt idx="1">
                  <c:v>0.57666666666666599</c:v>
                </c:pt>
                <c:pt idx="2">
                  <c:v>0.456666666666666</c:v>
                </c:pt>
                <c:pt idx="3">
                  <c:v>0.33333333333333298</c:v>
                </c:pt>
                <c:pt idx="4">
                  <c:v>0.336666666666666</c:v>
                </c:pt>
                <c:pt idx="5">
                  <c:v>0.29666666666666602</c:v>
                </c:pt>
                <c:pt idx="6">
                  <c:v>0.266666666666666</c:v>
                </c:pt>
                <c:pt idx="7">
                  <c:v>0.28000000000000003</c:v>
                </c:pt>
                <c:pt idx="8">
                  <c:v>0.28666666666666601</c:v>
                </c:pt>
                <c:pt idx="9">
                  <c:v>0.34</c:v>
                </c:pt>
                <c:pt idx="10">
                  <c:v>0.34333333333333299</c:v>
                </c:pt>
                <c:pt idx="11">
                  <c:v>0.4</c:v>
                </c:pt>
                <c:pt idx="12">
                  <c:v>0.52666666666666595</c:v>
                </c:pt>
                <c:pt idx="13">
                  <c:v>0.58333333333333304</c:v>
                </c:pt>
                <c:pt idx="14">
                  <c:v>0.6</c:v>
                </c:pt>
                <c:pt idx="15">
                  <c:v>0.66</c:v>
                </c:pt>
                <c:pt idx="16">
                  <c:v>0.69666666666666599</c:v>
                </c:pt>
                <c:pt idx="17">
                  <c:v>0.69</c:v>
                </c:pt>
                <c:pt idx="18">
                  <c:v>0.71666666666666601</c:v>
                </c:pt>
                <c:pt idx="19">
                  <c:v>0.73</c:v>
                </c:pt>
                <c:pt idx="20">
                  <c:v>0.74</c:v>
                </c:pt>
                <c:pt idx="21">
                  <c:v>0.74333333333333296</c:v>
                </c:pt>
                <c:pt idx="22">
                  <c:v>0.77</c:v>
                </c:pt>
                <c:pt idx="23">
                  <c:v>0.77666666666666595</c:v>
                </c:pt>
                <c:pt idx="24">
                  <c:v>0.76666666666666605</c:v>
                </c:pt>
                <c:pt idx="25">
                  <c:v>0.81666666666666599</c:v>
                </c:pt>
                <c:pt idx="26">
                  <c:v>0.77333333333333298</c:v>
                </c:pt>
                <c:pt idx="27">
                  <c:v>0.79666666666666597</c:v>
                </c:pt>
                <c:pt idx="28">
                  <c:v>0.81333333333333302</c:v>
                </c:pt>
                <c:pt idx="29">
                  <c:v>0.77333333333333298</c:v>
                </c:pt>
                <c:pt idx="30">
                  <c:v>0.79666666666666597</c:v>
                </c:pt>
                <c:pt idx="31">
                  <c:v>0.793333333333333</c:v>
                </c:pt>
                <c:pt idx="32">
                  <c:v>0.78666666666666596</c:v>
                </c:pt>
                <c:pt idx="33">
                  <c:v>0.79</c:v>
                </c:pt>
                <c:pt idx="34">
                  <c:v>0.793333333333333</c:v>
                </c:pt>
                <c:pt idx="35">
                  <c:v>0.74333333333333296</c:v>
                </c:pt>
                <c:pt idx="36">
                  <c:v>0.73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23904"/>
        <c:axId val="139725824"/>
      </c:scatterChart>
      <c:valAx>
        <c:axId val="13972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9725824"/>
        <c:crosses val="autoZero"/>
        <c:crossBetween val="midCat"/>
      </c:valAx>
      <c:valAx>
        <c:axId val="13972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9723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273746983643862"/>
          <c:y val="0.13794052613360325"/>
          <c:w val="0.62482484758301648"/>
          <c:h val="0.581738721491509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necesidades_S2!$V$2</c:f>
              <c:strCache>
                <c:ptCount val="1"/>
                <c:pt idx="0">
                  <c:v>Tiempo semana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necesidades_S2!$P$3:$P$43</c:f>
              <c:numCache>
                <c:formatCode>m/d/yyyy</c:formatCode>
                <c:ptCount val="41"/>
                <c:pt idx="0">
                  <c:v>42939</c:v>
                </c:pt>
                <c:pt idx="1">
                  <c:v>42946</c:v>
                </c:pt>
                <c:pt idx="2">
                  <c:v>42953</c:v>
                </c:pt>
                <c:pt idx="3">
                  <c:v>42960</c:v>
                </c:pt>
                <c:pt idx="4">
                  <c:v>42967</c:v>
                </c:pt>
                <c:pt idx="5">
                  <c:v>42974</c:v>
                </c:pt>
                <c:pt idx="6">
                  <c:v>42981</c:v>
                </c:pt>
                <c:pt idx="7">
                  <c:v>42988</c:v>
                </c:pt>
                <c:pt idx="8">
                  <c:v>42995</c:v>
                </c:pt>
                <c:pt idx="9">
                  <c:v>43002</c:v>
                </c:pt>
                <c:pt idx="10">
                  <c:v>43009</c:v>
                </c:pt>
                <c:pt idx="11">
                  <c:v>43016</c:v>
                </c:pt>
                <c:pt idx="12">
                  <c:v>43023</c:v>
                </c:pt>
                <c:pt idx="13">
                  <c:v>43030</c:v>
                </c:pt>
                <c:pt idx="14">
                  <c:v>43037</c:v>
                </c:pt>
                <c:pt idx="15">
                  <c:v>43044</c:v>
                </c:pt>
                <c:pt idx="16">
                  <c:v>43051</c:v>
                </c:pt>
                <c:pt idx="17">
                  <c:v>43058</c:v>
                </c:pt>
                <c:pt idx="18">
                  <c:v>43065</c:v>
                </c:pt>
                <c:pt idx="19">
                  <c:v>43072</c:v>
                </c:pt>
                <c:pt idx="20">
                  <c:v>43079</c:v>
                </c:pt>
                <c:pt idx="21">
                  <c:v>43086</c:v>
                </c:pt>
                <c:pt idx="22">
                  <c:v>43093</c:v>
                </c:pt>
                <c:pt idx="23">
                  <c:v>43100</c:v>
                </c:pt>
                <c:pt idx="24">
                  <c:v>43107</c:v>
                </c:pt>
                <c:pt idx="25">
                  <c:v>43114</c:v>
                </c:pt>
                <c:pt idx="26">
                  <c:v>43121</c:v>
                </c:pt>
                <c:pt idx="27">
                  <c:v>43128</c:v>
                </c:pt>
                <c:pt idx="28">
                  <c:v>43135</c:v>
                </c:pt>
                <c:pt idx="29">
                  <c:v>43142</c:v>
                </c:pt>
                <c:pt idx="30">
                  <c:v>43149</c:v>
                </c:pt>
                <c:pt idx="31">
                  <c:v>43156</c:v>
                </c:pt>
                <c:pt idx="32">
                  <c:v>43163</c:v>
                </c:pt>
                <c:pt idx="33">
                  <c:v>43170</c:v>
                </c:pt>
                <c:pt idx="34">
                  <c:v>43177</c:v>
                </c:pt>
                <c:pt idx="35">
                  <c:v>43184</c:v>
                </c:pt>
              </c:numCache>
            </c:numRef>
          </c:cat>
          <c:val>
            <c:numRef>
              <c:f>necesidades_S2!$T$3:$T$43</c:f>
              <c:numCache>
                <c:formatCode>0.0</c:formatCode>
                <c:ptCount val="41"/>
                <c:pt idx="0">
                  <c:v>10.760000000000002</c:v>
                </c:pt>
                <c:pt idx="1">
                  <c:v>10.73</c:v>
                </c:pt>
                <c:pt idx="2">
                  <c:v>11.47</c:v>
                </c:pt>
                <c:pt idx="3">
                  <c:v>13.38</c:v>
                </c:pt>
                <c:pt idx="4">
                  <c:v>17.079999999999998</c:v>
                </c:pt>
                <c:pt idx="5">
                  <c:v>16.920000000000002</c:v>
                </c:pt>
                <c:pt idx="6">
                  <c:v>18.59</c:v>
                </c:pt>
                <c:pt idx="7">
                  <c:v>19.239999999999998</c:v>
                </c:pt>
                <c:pt idx="8">
                  <c:v>21.85</c:v>
                </c:pt>
                <c:pt idx="9">
                  <c:v>20.96</c:v>
                </c:pt>
                <c:pt idx="10">
                  <c:v>26.200000000000003</c:v>
                </c:pt>
                <c:pt idx="11">
                  <c:v>31.179999999999996</c:v>
                </c:pt>
                <c:pt idx="12">
                  <c:v>31.759999999999998</c:v>
                </c:pt>
                <c:pt idx="13">
                  <c:v>35.53</c:v>
                </c:pt>
                <c:pt idx="14">
                  <c:v>31.259999999999998</c:v>
                </c:pt>
                <c:pt idx="15">
                  <c:v>35.449999999999996</c:v>
                </c:pt>
                <c:pt idx="16">
                  <c:v>39.099999999999994</c:v>
                </c:pt>
                <c:pt idx="17">
                  <c:v>35.65</c:v>
                </c:pt>
                <c:pt idx="18">
                  <c:v>35.669999999999995</c:v>
                </c:pt>
                <c:pt idx="19">
                  <c:v>32.29</c:v>
                </c:pt>
                <c:pt idx="20">
                  <c:v>37.46</c:v>
                </c:pt>
                <c:pt idx="21">
                  <c:v>33.71</c:v>
                </c:pt>
                <c:pt idx="22">
                  <c:v>39.489999999999995</c:v>
                </c:pt>
                <c:pt idx="23">
                  <c:v>38.01</c:v>
                </c:pt>
                <c:pt idx="24">
                  <c:v>40.28</c:v>
                </c:pt>
                <c:pt idx="25">
                  <c:v>34.56</c:v>
                </c:pt>
                <c:pt idx="26">
                  <c:v>37.120000000000005</c:v>
                </c:pt>
                <c:pt idx="27">
                  <c:v>38.989999999999995</c:v>
                </c:pt>
                <c:pt idx="28">
                  <c:v>35.75</c:v>
                </c:pt>
                <c:pt idx="29">
                  <c:v>37.449999999999996</c:v>
                </c:pt>
                <c:pt idx="30">
                  <c:v>33.910000000000004</c:v>
                </c:pt>
                <c:pt idx="31">
                  <c:v>33.549999999999997</c:v>
                </c:pt>
                <c:pt idx="32">
                  <c:v>29.03</c:v>
                </c:pt>
                <c:pt idx="33">
                  <c:v>30.809999999999995</c:v>
                </c:pt>
                <c:pt idx="34">
                  <c:v>32.690000000000005</c:v>
                </c:pt>
                <c:pt idx="35">
                  <c:v>32.72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01248"/>
        <c:axId val="139303168"/>
      </c:barChart>
      <c:dateAx>
        <c:axId val="13930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9303168"/>
        <c:crosses val="autoZero"/>
        <c:auto val="1"/>
        <c:lblOffset val="100"/>
        <c:baseTimeUnit val="days"/>
      </c:dateAx>
      <c:valAx>
        <c:axId val="13930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930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722347871309882"/>
          <c:y val="0.14153578251448951"/>
          <c:w val="0.12277968461852853"/>
          <c:h val="0.522023909842575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NDVI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73746983643862"/>
          <c:y val="0.13794052613360325"/>
          <c:w val="0.65108112113557703"/>
          <c:h val="0.736262582768072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necesidades_S1!$Q$1:$Q$2</c:f>
              <c:strCache>
                <c:ptCount val="1"/>
                <c:pt idx="0">
                  <c:v>L/h NDVI semana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necesidades_S1!$P$3:$P$43</c:f>
              <c:numCache>
                <c:formatCode>m/d/yyyy</c:formatCode>
                <c:ptCount val="41"/>
                <c:pt idx="0">
                  <c:v>42939</c:v>
                </c:pt>
                <c:pt idx="1">
                  <c:v>42946</c:v>
                </c:pt>
                <c:pt idx="2">
                  <c:v>42953</c:v>
                </c:pt>
                <c:pt idx="3">
                  <c:v>42960</c:v>
                </c:pt>
                <c:pt idx="4">
                  <c:v>42967</c:v>
                </c:pt>
                <c:pt idx="5">
                  <c:v>42974</c:v>
                </c:pt>
                <c:pt idx="6">
                  <c:v>42981</c:v>
                </c:pt>
                <c:pt idx="7">
                  <c:v>42988</c:v>
                </c:pt>
                <c:pt idx="8">
                  <c:v>42995</c:v>
                </c:pt>
                <c:pt idx="9">
                  <c:v>43002</c:v>
                </c:pt>
                <c:pt idx="10">
                  <c:v>43009</c:v>
                </c:pt>
                <c:pt idx="11">
                  <c:v>43016</c:v>
                </c:pt>
                <c:pt idx="12">
                  <c:v>43023</c:v>
                </c:pt>
                <c:pt idx="13">
                  <c:v>43030</c:v>
                </c:pt>
                <c:pt idx="14">
                  <c:v>43037</c:v>
                </c:pt>
                <c:pt idx="15">
                  <c:v>43044</c:v>
                </c:pt>
                <c:pt idx="16">
                  <c:v>43051</c:v>
                </c:pt>
                <c:pt idx="17">
                  <c:v>43058</c:v>
                </c:pt>
                <c:pt idx="18">
                  <c:v>43065</c:v>
                </c:pt>
                <c:pt idx="19">
                  <c:v>43072</c:v>
                </c:pt>
                <c:pt idx="20">
                  <c:v>43079</c:v>
                </c:pt>
                <c:pt idx="21">
                  <c:v>43086</c:v>
                </c:pt>
                <c:pt idx="22">
                  <c:v>43093</c:v>
                </c:pt>
                <c:pt idx="23">
                  <c:v>43100</c:v>
                </c:pt>
                <c:pt idx="24">
                  <c:v>43107</c:v>
                </c:pt>
                <c:pt idx="25">
                  <c:v>43114</c:v>
                </c:pt>
                <c:pt idx="26">
                  <c:v>43121</c:v>
                </c:pt>
                <c:pt idx="27">
                  <c:v>43128</c:v>
                </c:pt>
                <c:pt idx="28">
                  <c:v>43135</c:v>
                </c:pt>
                <c:pt idx="29">
                  <c:v>43142</c:v>
                </c:pt>
                <c:pt idx="30">
                  <c:v>43149</c:v>
                </c:pt>
                <c:pt idx="31">
                  <c:v>43156</c:v>
                </c:pt>
                <c:pt idx="32">
                  <c:v>43163</c:v>
                </c:pt>
                <c:pt idx="33">
                  <c:v>43170</c:v>
                </c:pt>
                <c:pt idx="34">
                  <c:v>43177</c:v>
                </c:pt>
                <c:pt idx="35">
                  <c:v>43184</c:v>
                </c:pt>
                <c:pt idx="36">
                  <c:v>43191</c:v>
                </c:pt>
              </c:numCache>
            </c:numRef>
          </c:xVal>
          <c:yVal>
            <c:numRef>
              <c:f>necesidades_S1!$Q$3:$Q$43</c:f>
              <c:numCache>
                <c:formatCode>0.0</c:formatCode>
                <c:ptCount val="41"/>
                <c:pt idx="0">
                  <c:v>0.57430555555555485</c:v>
                </c:pt>
                <c:pt idx="1">
                  <c:v>0.54666666666666575</c:v>
                </c:pt>
                <c:pt idx="2">
                  <c:v>0.52041666666666553</c:v>
                </c:pt>
                <c:pt idx="3">
                  <c:v>0.49416666666666542</c:v>
                </c:pt>
                <c:pt idx="4">
                  <c:v>0.4679166666666657</c:v>
                </c:pt>
                <c:pt idx="5">
                  <c:v>0.42377777777777725</c:v>
                </c:pt>
                <c:pt idx="6">
                  <c:v>0.366222222222222</c:v>
                </c:pt>
                <c:pt idx="7">
                  <c:v>0.33476190476190421</c:v>
                </c:pt>
                <c:pt idx="8">
                  <c:v>0.31295238095238032</c:v>
                </c:pt>
                <c:pt idx="9">
                  <c:v>0.27295238095238034</c:v>
                </c:pt>
                <c:pt idx="10">
                  <c:v>0.27599999999999986</c:v>
                </c:pt>
                <c:pt idx="11">
                  <c:v>0.28628571428571387</c:v>
                </c:pt>
                <c:pt idx="12">
                  <c:v>0.3079999999999995</c:v>
                </c:pt>
                <c:pt idx="13">
                  <c:v>0.33261904761904743</c:v>
                </c:pt>
                <c:pt idx="14">
                  <c:v>0.39104761904761892</c:v>
                </c:pt>
                <c:pt idx="15">
                  <c:v>0.45911111111111103</c:v>
                </c:pt>
                <c:pt idx="16">
                  <c:v>0.51946031746031696</c:v>
                </c:pt>
                <c:pt idx="17">
                  <c:v>0.583238095238095</c:v>
                </c:pt>
                <c:pt idx="18">
                  <c:v>0.61799999999999999</c:v>
                </c:pt>
                <c:pt idx="19">
                  <c:v>0.66114285714285703</c:v>
                </c:pt>
                <c:pt idx="20">
                  <c:v>0.69276190476190436</c:v>
                </c:pt>
                <c:pt idx="21">
                  <c:v>0.70066666666666622</c:v>
                </c:pt>
                <c:pt idx="22">
                  <c:v>0.71933333333333294</c:v>
                </c:pt>
                <c:pt idx="23">
                  <c:v>0.7406190476190474</c:v>
                </c:pt>
                <c:pt idx="24">
                  <c:v>0.7566666666666666</c:v>
                </c:pt>
                <c:pt idx="25">
                  <c:v>0.77342857142857102</c:v>
                </c:pt>
                <c:pt idx="26">
                  <c:v>0.77277777777777723</c:v>
                </c:pt>
                <c:pt idx="27">
                  <c:v>0.76888888888888851</c:v>
                </c:pt>
                <c:pt idx="28">
                  <c:v>0.77738095238095173</c:v>
                </c:pt>
                <c:pt idx="29">
                  <c:v>0.80238095238095164</c:v>
                </c:pt>
                <c:pt idx="30">
                  <c:v>0.79499999999999971</c:v>
                </c:pt>
                <c:pt idx="31">
                  <c:v>0.79142857142857082</c:v>
                </c:pt>
                <c:pt idx="32">
                  <c:v>0.80047619047619001</c:v>
                </c:pt>
                <c:pt idx="33">
                  <c:v>0.78657142857142814</c:v>
                </c:pt>
                <c:pt idx="34">
                  <c:v>0.7914047619047615</c:v>
                </c:pt>
                <c:pt idx="35">
                  <c:v>0.79130952380952368</c:v>
                </c:pt>
                <c:pt idx="36">
                  <c:v>0.75647619047618997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necesidades_S2!$Q$1:$Q$2</c:f>
              <c:strCache>
                <c:ptCount val="1"/>
                <c:pt idx="0">
                  <c:v>Sector 2 NDVI semana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necesidades_S2!$P$3:$P$43</c:f>
              <c:numCache>
                <c:formatCode>m/d/yyyy</c:formatCode>
                <c:ptCount val="41"/>
                <c:pt idx="0">
                  <c:v>42939</c:v>
                </c:pt>
                <c:pt idx="1">
                  <c:v>42946</c:v>
                </c:pt>
                <c:pt idx="2">
                  <c:v>42953</c:v>
                </c:pt>
                <c:pt idx="3">
                  <c:v>42960</c:v>
                </c:pt>
                <c:pt idx="4">
                  <c:v>42967</c:v>
                </c:pt>
                <c:pt idx="5">
                  <c:v>42974</c:v>
                </c:pt>
                <c:pt idx="6">
                  <c:v>42981</c:v>
                </c:pt>
                <c:pt idx="7">
                  <c:v>42988</c:v>
                </c:pt>
                <c:pt idx="8">
                  <c:v>42995</c:v>
                </c:pt>
                <c:pt idx="9">
                  <c:v>43002</c:v>
                </c:pt>
                <c:pt idx="10">
                  <c:v>43009</c:v>
                </c:pt>
                <c:pt idx="11">
                  <c:v>43016</c:v>
                </c:pt>
                <c:pt idx="12">
                  <c:v>43023</c:v>
                </c:pt>
                <c:pt idx="13">
                  <c:v>43030</c:v>
                </c:pt>
                <c:pt idx="14">
                  <c:v>43037</c:v>
                </c:pt>
                <c:pt idx="15">
                  <c:v>43044</c:v>
                </c:pt>
                <c:pt idx="16">
                  <c:v>43051</c:v>
                </c:pt>
                <c:pt idx="17">
                  <c:v>43058</c:v>
                </c:pt>
                <c:pt idx="18">
                  <c:v>43065</c:v>
                </c:pt>
                <c:pt idx="19">
                  <c:v>43072</c:v>
                </c:pt>
                <c:pt idx="20">
                  <c:v>43079</c:v>
                </c:pt>
                <c:pt idx="21">
                  <c:v>43086</c:v>
                </c:pt>
                <c:pt idx="22">
                  <c:v>43093</c:v>
                </c:pt>
                <c:pt idx="23">
                  <c:v>43100</c:v>
                </c:pt>
                <c:pt idx="24">
                  <c:v>43107</c:v>
                </c:pt>
                <c:pt idx="25">
                  <c:v>43114</c:v>
                </c:pt>
                <c:pt idx="26">
                  <c:v>43121</c:v>
                </c:pt>
                <c:pt idx="27">
                  <c:v>43128</c:v>
                </c:pt>
                <c:pt idx="28">
                  <c:v>43135</c:v>
                </c:pt>
                <c:pt idx="29">
                  <c:v>43142</c:v>
                </c:pt>
                <c:pt idx="30">
                  <c:v>43149</c:v>
                </c:pt>
                <c:pt idx="31">
                  <c:v>43156</c:v>
                </c:pt>
                <c:pt idx="32">
                  <c:v>43163</c:v>
                </c:pt>
                <c:pt idx="33">
                  <c:v>43170</c:v>
                </c:pt>
                <c:pt idx="34">
                  <c:v>43177</c:v>
                </c:pt>
                <c:pt idx="35">
                  <c:v>43184</c:v>
                </c:pt>
              </c:numCache>
            </c:numRef>
          </c:xVal>
          <c:yVal>
            <c:numRef>
              <c:f>necesidades_S2!$Q$3:$Q$43</c:f>
              <c:numCache>
                <c:formatCode>0.0</c:formatCode>
                <c:ptCount val="41"/>
                <c:pt idx="0">
                  <c:v>0.50272762499999935</c:v>
                </c:pt>
                <c:pt idx="1">
                  <c:v>0.49546296333333278</c:v>
                </c:pt>
                <c:pt idx="2">
                  <c:v>0.49603009166666628</c:v>
                </c:pt>
                <c:pt idx="3">
                  <c:v>0.49659721999999967</c:v>
                </c:pt>
                <c:pt idx="4">
                  <c:v>0.49716434833333306</c:v>
                </c:pt>
                <c:pt idx="5">
                  <c:v>0.46837036688888839</c:v>
                </c:pt>
                <c:pt idx="6">
                  <c:v>0.41755555311111042</c:v>
                </c:pt>
                <c:pt idx="7">
                  <c:v>0.36391534238095191</c:v>
                </c:pt>
                <c:pt idx="8">
                  <c:v>0.31740740647619009</c:v>
                </c:pt>
                <c:pt idx="9">
                  <c:v>0.30185185057142844</c:v>
                </c:pt>
                <c:pt idx="10">
                  <c:v>0.29407407533333313</c:v>
                </c:pt>
                <c:pt idx="11">
                  <c:v>0.29124867866666593</c:v>
                </c:pt>
                <c:pt idx="12">
                  <c:v>0.31451851799999925</c:v>
                </c:pt>
                <c:pt idx="13">
                  <c:v>0.34415343714285684</c:v>
                </c:pt>
                <c:pt idx="14">
                  <c:v>0.38808465609523807</c:v>
                </c:pt>
                <c:pt idx="15">
                  <c:v>0.44417283977777722</c:v>
                </c:pt>
                <c:pt idx="16">
                  <c:v>0.49779541565079288</c:v>
                </c:pt>
                <c:pt idx="17">
                  <c:v>0.5504232789523803</c:v>
                </c:pt>
                <c:pt idx="18">
                  <c:v>0.57944444366666592</c:v>
                </c:pt>
                <c:pt idx="19">
                  <c:v>0.61043386038095171</c:v>
                </c:pt>
                <c:pt idx="20">
                  <c:v>0.63898412523809489</c:v>
                </c:pt>
                <c:pt idx="21">
                  <c:v>0.64548148000000016</c:v>
                </c:pt>
                <c:pt idx="22">
                  <c:v>0.64994179952380959</c:v>
                </c:pt>
                <c:pt idx="23">
                  <c:v>0.65505291057142812</c:v>
                </c:pt>
                <c:pt idx="24">
                  <c:v>0.66833333333333311</c:v>
                </c:pt>
                <c:pt idx="25">
                  <c:v>0.68149470859523809</c:v>
                </c:pt>
                <c:pt idx="26">
                  <c:v>0.68653703649999931</c:v>
                </c:pt>
                <c:pt idx="27">
                  <c:v>0.69133333266666563</c:v>
                </c:pt>
                <c:pt idx="28">
                  <c:v>0.69546296233333305</c:v>
                </c:pt>
                <c:pt idx="29">
                  <c:v>0.69870370333333331</c:v>
                </c:pt>
                <c:pt idx="30">
                  <c:v>0.70194444433333369</c:v>
                </c:pt>
                <c:pt idx="31">
                  <c:v>0.72349735476190424</c:v>
                </c:pt>
                <c:pt idx="32">
                  <c:v>0.71896296333333254</c:v>
                </c:pt>
                <c:pt idx="33">
                  <c:v>0.72714285866666606</c:v>
                </c:pt>
                <c:pt idx="34">
                  <c:v>0.73249735428571372</c:v>
                </c:pt>
                <c:pt idx="35">
                  <c:v>0.7277671965714283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519104"/>
        <c:axId val="139591680"/>
      </c:scatterChart>
      <c:valAx>
        <c:axId val="139519104"/>
        <c:scaling>
          <c:orientation val="minMax"/>
        </c:scaling>
        <c:delete val="0"/>
        <c:axPos val="b"/>
        <c:numFmt formatCode="[$-C0A]d\-mmm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9591680"/>
        <c:crosses val="autoZero"/>
        <c:crossBetween val="midCat"/>
      </c:valAx>
      <c:valAx>
        <c:axId val="13959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NDVI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951910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53417114046276"/>
          <c:y val="0.26032667559204897"/>
          <c:w val="0.20341055269634487"/>
          <c:h val="0.40246710105727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8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ETo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08648626040584"/>
          <c:y val="0.13751295275491049"/>
          <c:w val="0.80611264174946196"/>
          <c:h val="0.754740022681772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[1]ETo!$O$3</c:f>
              <c:strCache>
                <c:ptCount val="1"/>
                <c:pt idx="0">
                  <c:v>ETo_hist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[1]ETo!$L$4:$L$1100</c:f>
              <c:numCache>
                <c:formatCode>General</c:formatCode>
                <c:ptCount val="1097"/>
                <c:pt idx="0">
                  <c:v>42917</c:v>
                </c:pt>
                <c:pt idx="1">
                  <c:v>42918</c:v>
                </c:pt>
                <c:pt idx="2">
                  <c:v>42919</c:v>
                </c:pt>
                <c:pt idx="3">
                  <c:v>42920</c:v>
                </c:pt>
                <c:pt idx="4">
                  <c:v>42921</c:v>
                </c:pt>
                <c:pt idx="5">
                  <c:v>42922</c:v>
                </c:pt>
                <c:pt idx="6">
                  <c:v>42923</c:v>
                </c:pt>
                <c:pt idx="7">
                  <c:v>42924</c:v>
                </c:pt>
                <c:pt idx="8">
                  <c:v>42925</c:v>
                </c:pt>
                <c:pt idx="9">
                  <c:v>42926</c:v>
                </c:pt>
                <c:pt idx="10">
                  <c:v>42927</c:v>
                </c:pt>
                <c:pt idx="11">
                  <c:v>42928</c:v>
                </c:pt>
                <c:pt idx="12">
                  <c:v>42929</c:v>
                </c:pt>
                <c:pt idx="13">
                  <c:v>42930</c:v>
                </c:pt>
                <c:pt idx="14">
                  <c:v>42931</c:v>
                </c:pt>
                <c:pt idx="15">
                  <c:v>42932</c:v>
                </c:pt>
                <c:pt idx="16">
                  <c:v>42933</c:v>
                </c:pt>
                <c:pt idx="17">
                  <c:v>42934</c:v>
                </c:pt>
                <c:pt idx="18">
                  <c:v>42935</c:v>
                </c:pt>
                <c:pt idx="19">
                  <c:v>42936</c:v>
                </c:pt>
                <c:pt idx="20">
                  <c:v>42937</c:v>
                </c:pt>
                <c:pt idx="21">
                  <c:v>42938</c:v>
                </c:pt>
                <c:pt idx="22">
                  <c:v>42939</c:v>
                </c:pt>
                <c:pt idx="23">
                  <c:v>42940</c:v>
                </c:pt>
                <c:pt idx="24">
                  <c:v>42941</c:v>
                </c:pt>
                <c:pt idx="25">
                  <c:v>42942</c:v>
                </c:pt>
                <c:pt idx="26">
                  <c:v>42943</c:v>
                </c:pt>
                <c:pt idx="27">
                  <c:v>42944</c:v>
                </c:pt>
                <c:pt idx="28">
                  <c:v>42945</c:v>
                </c:pt>
                <c:pt idx="29">
                  <c:v>42946</c:v>
                </c:pt>
                <c:pt idx="30">
                  <c:v>42947</c:v>
                </c:pt>
                <c:pt idx="31">
                  <c:v>42948</c:v>
                </c:pt>
                <c:pt idx="32">
                  <c:v>42949</c:v>
                </c:pt>
                <c:pt idx="33">
                  <c:v>42950</c:v>
                </c:pt>
                <c:pt idx="34">
                  <c:v>42951</c:v>
                </c:pt>
                <c:pt idx="35">
                  <c:v>42952</c:v>
                </c:pt>
                <c:pt idx="36">
                  <c:v>42953</c:v>
                </c:pt>
                <c:pt idx="37">
                  <c:v>42954</c:v>
                </c:pt>
                <c:pt idx="38">
                  <c:v>42955</c:v>
                </c:pt>
                <c:pt idx="39">
                  <c:v>42956</c:v>
                </c:pt>
                <c:pt idx="40">
                  <c:v>42957</c:v>
                </c:pt>
                <c:pt idx="41">
                  <c:v>42958</c:v>
                </c:pt>
                <c:pt idx="42">
                  <c:v>42959</c:v>
                </c:pt>
                <c:pt idx="43">
                  <c:v>42960</c:v>
                </c:pt>
                <c:pt idx="44">
                  <c:v>42961</c:v>
                </c:pt>
                <c:pt idx="45">
                  <c:v>42962</c:v>
                </c:pt>
                <c:pt idx="46">
                  <c:v>42963</c:v>
                </c:pt>
                <c:pt idx="47">
                  <c:v>42964</c:v>
                </c:pt>
                <c:pt idx="48">
                  <c:v>42965</c:v>
                </c:pt>
                <c:pt idx="49">
                  <c:v>42966</c:v>
                </c:pt>
                <c:pt idx="50">
                  <c:v>42967</c:v>
                </c:pt>
                <c:pt idx="51">
                  <c:v>42968</c:v>
                </c:pt>
                <c:pt idx="52">
                  <c:v>42969</c:v>
                </c:pt>
                <c:pt idx="53">
                  <c:v>42970</c:v>
                </c:pt>
                <c:pt idx="54">
                  <c:v>42971</c:v>
                </c:pt>
                <c:pt idx="55">
                  <c:v>42972</c:v>
                </c:pt>
                <c:pt idx="56">
                  <c:v>42973</c:v>
                </c:pt>
                <c:pt idx="57">
                  <c:v>42974</c:v>
                </c:pt>
                <c:pt idx="58">
                  <c:v>42975</c:v>
                </c:pt>
                <c:pt idx="59">
                  <c:v>42976</c:v>
                </c:pt>
                <c:pt idx="60">
                  <c:v>42977</c:v>
                </c:pt>
                <c:pt idx="61">
                  <c:v>42978</c:v>
                </c:pt>
                <c:pt idx="62">
                  <c:v>42979</c:v>
                </c:pt>
                <c:pt idx="63">
                  <c:v>42980</c:v>
                </c:pt>
                <c:pt idx="64">
                  <c:v>42981</c:v>
                </c:pt>
                <c:pt idx="65">
                  <c:v>42982</c:v>
                </c:pt>
                <c:pt idx="66">
                  <c:v>42983</c:v>
                </c:pt>
                <c:pt idx="67">
                  <c:v>42984</c:v>
                </c:pt>
                <c:pt idx="68">
                  <c:v>42985</c:v>
                </c:pt>
                <c:pt idx="69">
                  <c:v>42986</c:v>
                </c:pt>
                <c:pt idx="70">
                  <c:v>42987</c:v>
                </c:pt>
                <c:pt idx="71">
                  <c:v>42988</c:v>
                </c:pt>
                <c:pt idx="72">
                  <c:v>42989</c:v>
                </c:pt>
                <c:pt idx="73">
                  <c:v>42990</c:v>
                </c:pt>
                <c:pt idx="74">
                  <c:v>42991</c:v>
                </c:pt>
                <c:pt idx="75">
                  <c:v>42992</c:v>
                </c:pt>
                <c:pt idx="76">
                  <c:v>42993</c:v>
                </c:pt>
                <c:pt idx="77">
                  <c:v>42994</c:v>
                </c:pt>
                <c:pt idx="78">
                  <c:v>42995</c:v>
                </c:pt>
                <c:pt idx="79">
                  <c:v>42996</c:v>
                </c:pt>
                <c:pt idx="80">
                  <c:v>42997</c:v>
                </c:pt>
                <c:pt idx="81">
                  <c:v>42998</c:v>
                </c:pt>
                <c:pt idx="82">
                  <c:v>42999</c:v>
                </c:pt>
                <c:pt idx="83">
                  <c:v>43000</c:v>
                </c:pt>
                <c:pt idx="84">
                  <c:v>43001</c:v>
                </c:pt>
                <c:pt idx="85">
                  <c:v>43002</c:v>
                </c:pt>
                <c:pt idx="86">
                  <c:v>43003</c:v>
                </c:pt>
                <c:pt idx="87">
                  <c:v>43004</c:v>
                </c:pt>
                <c:pt idx="88">
                  <c:v>43005</c:v>
                </c:pt>
                <c:pt idx="89">
                  <c:v>43006</c:v>
                </c:pt>
                <c:pt idx="90">
                  <c:v>43007</c:v>
                </c:pt>
                <c:pt idx="91">
                  <c:v>43008</c:v>
                </c:pt>
                <c:pt idx="92">
                  <c:v>43009</c:v>
                </c:pt>
                <c:pt idx="93">
                  <c:v>43010</c:v>
                </c:pt>
                <c:pt idx="94">
                  <c:v>43011</c:v>
                </c:pt>
                <c:pt idx="95">
                  <c:v>43012</c:v>
                </c:pt>
                <c:pt idx="96">
                  <c:v>43013</c:v>
                </c:pt>
                <c:pt idx="97">
                  <c:v>43014</c:v>
                </c:pt>
                <c:pt idx="98">
                  <c:v>43015</c:v>
                </c:pt>
                <c:pt idx="99">
                  <c:v>43016</c:v>
                </c:pt>
                <c:pt idx="100">
                  <c:v>43017</c:v>
                </c:pt>
                <c:pt idx="101">
                  <c:v>43018</c:v>
                </c:pt>
                <c:pt idx="102">
                  <c:v>43019</c:v>
                </c:pt>
                <c:pt idx="103">
                  <c:v>43020</c:v>
                </c:pt>
                <c:pt idx="104">
                  <c:v>43021</c:v>
                </c:pt>
                <c:pt idx="105">
                  <c:v>43022</c:v>
                </c:pt>
                <c:pt idx="106">
                  <c:v>43023</c:v>
                </c:pt>
                <c:pt idx="107">
                  <c:v>43024</c:v>
                </c:pt>
                <c:pt idx="108">
                  <c:v>43025</c:v>
                </c:pt>
                <c:pt idx="109">
                  <c:v>43026</c:v>
                </c:pt>
                <c:pt idx="110">
                  <c:v>43027</c:v>
                </c:pt>
                <c:pt idx="111">
                  <c:v>43028</c:v>
                </c:pt>
                <c:pt idx="112">
                  <c:v>43029</c:v>
                </c:pt>
                <c:pt idx="113">
                  <c:v>43030</c:v>
                </c:pt>
                <c:pt idx="114">
                  <c:v>43031</c:v>
                </c:pt>
                <c:pt idx="115">
                  <c:v>43032</c:v>
                </c:pt>
                <c:pt idx="116">
                  <c:v>43033</c:v>
                </c:pt>
                <c:pt idx="117">
                  <c:v>43034</c:v>
                </c:pt>
                <c:pt idx="118">
                  <c:v>43035</c:v>
                </c:pt>
                <c:pt idx="119">
                  <c:v>43036</c:v>
                </c:pt>
                <c:pt idx="120">
                  <c:v>43037</c:v>
                </c:pt>
                <c:pt idx="121">
                  <c:v>43038</c:v>
                </c:pt>
                <c:pt idx="122">
                  <c:v>43039</c:v>
                </c:pt>
                <c:pt idx="123">
                  <c:v>43040</c:v>
                </c:pt>
                <c:pt idx="124">
                  <c:v>43041</c:v>
                </c:pt>
                <c:pt idx="125">
                  <c:v>43042</c:v>
                </c:pt>
                <c:pt idx="126">
                  <c:v>43043</c:v>
                </c:pt>
                <c:pt idx="127">
                  <c:v>43044</c:v>
                </c:pt>
                <c:pt idx="128">
                  <c:v>43045</c:v>
                </c:pt>
                <c:pt idx="129">
                  <c:v>43046</c:v>
                </c:pt>
                <c:pt idx="130">
                  <c:v>43047</c:v>
                </c:pt>
                <c:pt idx="131">
                  <c:v>43048</c:v>
                </c:pt>
                <c:pt idx="132">
                  <c:v>43049</c:v>
                </c:pt>
                <c:pt idx="133">
                  <c:v>43050</c:v>
                </c:pt>
                <c:pt idx="134">
                  <c:v>43051</c:v>
                </c:pt>
                <c:pt idx="135">
                  <c:v>43052</c:v>
                </c:pt>
                <c:pt idx="136">
                  <c:v>43053</c:v>
                </c:pt>
                <c:pt idx="137">
                  <c:v>43054</c:v>
                </c:pt>
                <c:pt idx="138">
                  <c:v>43055</c:v>
                </c:pt>
                <c:pt idx="139">
                  <c:v>43056</c:v>
                </c:pt>
                <c:pt idx="140">
                  <c:v>43057</c:v>
                </c:pt>
                <c:pt idx="141">
                  <c:v>43058</c:v>
                </c:pt>
                <c:pt idx="142">
                  <c:v>43059</c:v>
                </c:pt>
                <c:pt idx="143">
                  <c:v>43060</c:v>
                </c:pt>
                <c:pt idx="144">
                  <c:v>43061</c:v>
                </c:pt>
                <c:pt idx="145">
                  <c:v>43062</c:v>
                </c:pt>
                <c:pt idx="146">
                  <c:v>43063</c:v>
                </c:pt>
                <c:pt idx="147">
                  <c:v>43064</c:v>
                </c:pt>
                <c:pt idx="148">
                  <c:v>43065</c:v>
                </c:pt>
                <c:pt idx="149">
                  <c:v>43066</c:v>
                </c:pt>
                <c:pt idx="150">
                  <c:v>43067</c:v>
                </c:pt>
                <c:pt idx="151">
                  <c:v>43068</c:v>
                </c:pt>
                <c:pt idx="152">
                  <c:v>43069</c:v>
                </c:pt>
                <c:pt idx="153">
                  <c:v>43070</c:v>
                </c:pt>
                <c:pt idx="154">
                  <c:v>43071</c:v>
                </c:pt>
                <c:pt idx="155">
                  <c:v>43072</c:v>
                </c:pt>
                <c:pt idx="156">
                  <c:v>43073</c:v>
                </c:pt>
                <c:pt idx="157">
                  <c:v>43074</c:v>
                </c:pt>
                <c:pt idx="158">
                  <c:v>43075</c:v>
                </c:pt>
                <c:pt idx="159">
                  <c:v>43076</c:v>
                </c:pt>
                <c:pt idx="160">
                  <c:v>43077</c:v>
                </c:pt>
                <c:pt idx="161">
                  <c:v>43078</c:v>
                </c:pt>
                <c:pt idx="162">
                  <c:v>43079</c:v>
                </c:pt>
                <c:pt idx="163">
                  <c:v>43080</c:v>
                </c:pt>
                <c:pt idx="164">
                  <c:v>43081</c:v>
                </c:pt>
                <c:pt idx="165">
                  <c:v>43082</c:v>
                </c:pt>
                <c:pt idx="166">
                  <c:v>43083</c:v>
                </c:pt>
                <c:pt idx="167">
                  <c:v>43084</c:v>
                </c:pt>
                <c:pt idx="168">
                  <c:v>43085</c:v>
                </c:pt>
                <c:pt idx="169">
                  <c:v>43086</c:v>
                </c:pt>
                <c:pt idx="170">
                  <c:v>43087</c:v>
                </c:pt>
                <c:pt idx="171">
                  <c:v>43088</c:v>
                </c:pt>
                <c:pt idx="172">
                  <c:v>43089</c:v>
                </c:pt>
                <c:pt idx="173">
                  <c:v>43090</c:v>
                </c:pt>
                <c:pt idx="174">
                  <c:v>43091</c:v>
                </c:pt>
                <c:pt idx="175">
                  <c:v>43092</c:v>
                </c:pt>
                <c:pt idx="176">
                  <c:v>43093</c:v>
                </c:pt>
                <c:pt idx="177">
                  <c:v>43094</c:v>
                </c:pt>
                <c:pt idx="178">
                  <c:v>43095</c:v>
                </c:pt>
                <c:pt idx="179">
                  <c:v>43096</c:v>
                </c:pt>
                <c:pt idx="180">
                  <c:v>43097</c:v>
                </c:pt>
                <c:pt idx="181">
                  <c:v>43098</c:v>
                </c:pt>
                <c:pt idx="182">
                  <c:v>43099</c:v>
                </c:pt>
                <c:pt idx="183">
                  <c:v>43100</c:v>
                </c:pt>
                <c:pt idx="184">
                  <c:v>43101</c:v>
                </c:pt>
                <c:pt idx="185">
                  <c:v>43102</c:v>
                </c:pt>
                <c:pt idx="186">
                  <c:v>43103</c:v>
                </c:pt>
                <c:pt idx="187">
                  <c:v>43104</c:v>
                </c:pt>
                <c:pt idx="188">
                  <c:v>43105</c:v>
                </c:pt>
                <c:pt idx="189">
                  <c:v>43106</c:v>
                </c:pt>
                <c:pt idx="190">
                  <c:v>43107</c:v>
                </c:pt>
                <c:pt idx="191">
                  <c:v>43108</c:v>
                </c:pt>
                <c:pt idx="192">
                  <c:v>43109</c:v>
                </c:pt>
                <c:pt idx="193">
                  <c:v>43110</c:v>
                </c:pt>
                <c:pt idx="194">
                  <c:v>43111</c:v>
                </c:pt>
                <c:pt idx="195">
                  <c:v>43112</c:v>
                </c:pt>
                <c:pt idx="196">
                  <c:v>43113</c:v>
                </c:pt>
                <c:pt idx="197">
                  <c:v>43114</c:v>
                </c:pt>
                <c:pt idx="198">
                  <c:v>43115</c:v>
                </c:pt>
                <c:pt idx="199">
                  <c:v>43116</c:v>
                </c:pt>
                <c:pt idx="200">
                  <c:v>43117</c:v>
                </c:pt>
                <c:pt idx="201">
                  <c:v>43118</c:v>
                </c:pt>
                <c:pt idx="202">
                  <c:v>43119</c:v>
                </c:pt>
                <c:pt idx="203">
                  <c:v>43120</c:v>
                </c:pt>
                <c:pt idx="204">
                  <c:v>43121</c:v>
                </c:pt>
                <c:pt idx="205">
                  <c:v>43122</c:v>
                </c:pt>
                <c:pt idx="206">
                  <c:v>43123</c:v>
                </c:pt>
                <c:pt idx="207">
                  <c:v>43124</c:v>
                </c:pt>
                <c:pt idx="208">
                  <c:v>43125</c:v>
                </c:pt>
                <c:pt idx="209">
                  <c:v>43126</c:v>
                </c:pt>
                <c:pt idx="210">
                  <c:v>43127</c:v>
                </c:pt>
                <c:pt idx="211">
                  <c:v>43128</c:v>
                </c:pt>
                <c:pt idx="212">
                  <c:v>43129</c:v>
                </c:pt>
                <c:pt idx="213">
                  <c:v>43130</c:v>
                </c:pt>
                <c:pt idx="214">
                  <c:v>43131</c:v>
                </c:pt>
                <c:pt idx="215">
                  <c:v>43132</c:v>
                </c:pt>
                <c:pt idx="216">
                  <c:v>43133</c:v>
                </c:pt>
                <c:pt idx="217">
                  <c:v>43134</c:v>
                </c:pt>
                <c:pt idx="218">
                  <c:v>43135</c:v>
                </c:pt>
                <c:pt idx="219">
                  <c:v>43136</c:v>
                </c:pt>
                <c:pt idx="220">
                  <c:v>43137</c:v>
                </c:pt>
                <c:pt idx="221">
                  <c:v>43138</c:v>
                </c:pt>
                <c:pt idx="222">
                  <c:v>43139</c:v>
                </c:pt>
                <c:pt idx="223">
                  <c:v>43140</c:v>
                </c:pt>
                <c:pt idx="224">
                  <c:v>43141</c:v>
                </c:pt>
                <c:pt idx="225">
                  <c:v>43142</c:v>
                </c:pt>
                <c:pt idx="226">
                  <c:v>43143</c:v>
                </c:pt>
                <c:pt idx="227">
                  <c:v>43144</c:v>
                </c:pt>
                <c:pt idx="228">
                  <c:v>43145</c:v>
                </c:pt>
                <c:pt idx="229">
                  <c:v>43146</c:v>
                </c:pt>
                <c:pt idx="230">
                  <c:v>43147</c:v>
                </c:pt>
                <c:pt idx="231">
                  <c:v>43148</c:v>
                </c:pt>
                <c:pt idx="232">
                  <c:v>43149</c:v>
                </c:pt>
                <c:pt idx="233">
                  <c:v>43150</c:v>
                </c:pt>
                <c:pt idx="234">
                  <c:v>43151</c:v>
                </c:pt>
                <c:pt idx="235">
                  <c:v>43152</c:v>
                </c:pt>
                <c:pt idx="236">
                  <c:v>43153</c:v>
                </c:pt>
                <c:pt idx="237">
                  <c:v>43154</c:v>
                </c:pt>
                <c:pt idx="238">
                  <c:v>43155</c:v>
                </c:pt>
                <c:pt idx="239">
                  <c:v>43156</c:v>
                </c:pt>
                <c:pt idx="240">
                  <c:v>43157</c:v>
                </c:pt>
                <c:pt idx="241">
                  <c:v>43158</c:v>
                </c:pt>
                <c:pt idx="242">
                  <c:v>43159</c:v>
                </c:pt>
                <c:pt idx="243">
                  <c:v>43160</c:v>
                </c:pt>
                <c:pt idx="244">
                  <c:v>43161</c:v>
                </c:pt>
                <c:pt idx="245">
                  <c:v>43162</c:v>
                </c:pt>
                <c:pt idx="246">
                  <c:v>43163</c:v>
                </c:pt>
                <c:pt idx="247">
                  <c:v>43164</c:v>
                </c:pt>
                <c:pt idx="248">
                  <c:v>43165</c:v>
                </c:pt>
                <c:pt idx="249">
                  <c:v>43166</c:v>
                </c:pt>
                <c:pt idx="250">
                  <c:v>43167</c:v>
                </c:pt>
                <c:pt idx="251">
                  <c:v>43168</c:v>
                </c:pt>
                <c:pt idx="252">
                  <c:v>43169</c:v>
                </c:pt>
                <c:pt idx="253">
                  <c:v>43170</c:v>
                </c:pt>
                <c:pt idx="254">
                  <c:v>43171</c:v>
                </c:pt>
                <c:pt idx="255">
                  <c:v>43172</c:v>
                </c:pt>
                <c:pt idx="256">
                  <c:v>43173</c:v>
                </c:pt>
                <c:pt idx="257">
                  <c:v>43174</c:v>
                </c:pt>
                <c:pt idx="258">
                  <c:v>43175</c:v>
                </c:pt>
                <c:pt idx="259">
                  <c:v>43176</c:v>
                </c:pt>
                <c:pt idx="260">
                  <c:v>43177</c:v>
                </c:pt>
                <c:pt idx="261">
                  <c:v>43178</c:v>
                </c:pt>
                <c:pt idx="262">
                  <c:v>43179</c:v>
                </c:pt>
                <c:pt idx="263">
                  <c:v>43180</c:v>
                </c:pt>
                <c:pt idx="264">
                  <c:v>43181</c:v>
                </c:pt>
                <c:pt idx="265">
                  <c:v>43182</c:v>
                </c:pt>
                <c:pt idx="266">
                  <c:v>43183</c:v>
                </c:pt>
                <c:pt idx="267">
                  <c:v>43184</c:v>
                </c:pt>
                <c:pt idx="268">
                  <c:v>43185</c:v>
                </c:pt>
                <c:pt idx="269">
                  <c:v>43186</c:v>
                </c:pt>
                <c:pt idx="270">
                  <c:v>43187</c:v>
                </c:pt>
                <c:pt idx="271">
                  <c:v>43188</c:v>
                </c:pt>
                <c:pt idx="272">
                  <c:v>43189</c:v>
                </c:pt>
                <c:pt idx="273">
                  <c:v>43190</c:v>
                </c:pt>
                <c:pt idx="274">
                  <c:v>43191</c:v>
                </c:pt>
                <c:pt idx="275">
                  <c:v>43192</c:v>
                </c:pt>
                <c:pt idx="276">
                  <c:v>43193</c:v>
                </c:pt>
                <c:pt idx="277">
                  <c:v>43194</c:v>
                </c:pt>
                <c:pt idx="278">
                  <c:v>43195</c:v>
                </c:pt>
                <c:pt idx="279">
                  <c:v>43196</c:v>
                </c:pt>
                <c:pt idx="280">
                  <c:v>43197</c:v>
                </c:pt>
                <c:pt idx="281">
                  <c:v>43198</c:v>
                </c:pt>
                <c:pt idx="282">
                  <c:v>43199</c:v>
                </c:pt>
                <c:pt idx="283">
                  <c:v>43200</c:v>
                </c:pt>
                <c:pt idx="284">
                  <c:v>43201</c:v>
                </c:pt>
                <c:pt idx="285">
                  <c:v>43202</c:v>
                </c:pt>
                <c:pt idx="286">
                  <c:v>43203</c:v>
                </c:pt>
                <c:pt idx="287">
                  <c:v>43204</c:v>
                </c:pt>
                <c:pt idx="288">
                  <c:v>43205</c:v>
                </c:pt>
                <c:pt idx="289">
                  <c:v>43206</c:v>
                </c:pt>
                <c:pt idx="290">
                  <c:v>43207</c:v>
                </c:pt>
                <c:pt idx="291">
                  <c:v>43208</c:v>
                </c:pt>
                <c:pt idx="292">
                  <c:v>43209</c:v>
                </c:pt>
                <c:pt idx="293">
                  <c:v>43210</c:v>
                </c:pt>
                <c:pt idx="294">
                  <c:v>43211</c:v>
                </c:pt>
                <c:pt idx="295">
                  <c:v>43212</c:v>
                </c:pt>
                <c:pt idx="296">
                  <c:v>43213</c:v>
                </c:pt>
                <c:pt idx="297">
                  <c:v>43214</c:v>
                </c:pt>
                <c:pt idx="298">
                  <c:v>43215</c:v>
                </c:pt>
                <c:pt idx="299">
                  <c:v>43216</c:v>
                </c:pt>
                <c:pt idx="300">
                  <c:v>43217</c:v>
                </c:pt>
                <c:pt idx="301">
                  <c:v>43218</c:v>
                </c:pt>
                <c:pt idx="302">
                  <c:v>43219</c:v>
                </c:pt>
                <c:pt idx="303">
                  <c:v>43220</c:v>
                </c:pt>
                <c:pt idx="304">
                  <c:v>43221</c:v>
                </c:pt>
                <c:pt idx="305">
                  <c:v>43222</c:v>
                </c:pt>
                <c:pt idx="306">
                  <c:v>43223</c:v>
                </c:pt>
                <c:pt idx="307">
                  <c:v>43224</c:v>
                </c:pt>
                <c:pt idx="308">
                  <c:v>43225</c:v>
                </c:pt>
                <c:pt idx="309">
                  <c:v>43226</c:v>
                </c:pt>
                <c:pt idx="310">
                  <c:v>43227</c:v>
                </c:pt>
                <c:pt idx="311">
                  <c:v>43228</c:v>
                </c:pt>
                <c:pt idx="312">
                  <c:v>43229</c:v>
                </c:pt>
                <c:pt idx="313">
                  <c:v>43230</c:v>
                </c:pt>
                <c:pt idx="314">
                  <c:v>43231</c:v>
                </c:pt>
                <c:pt idx="315">
                  <c:v>43232</c:v>
                </c:pt>
                <c:pt idx="316">
                  <c:v>43233</c:v>
                </c:pt>
                <c:pt idx="317">
                  <c:v>43234</c:v>
                </c:pt>
                <c:pt idx="318">
                  <c:v>43235</c:v>
                </c:pt>
                <c:pt idx="319">
                  <c:v>43236</c:v>
                </c:pt>
                <c:pt idx="320">
                  <c:v>43237</c:v>
                </c:pt>
                <c:pt idx="321">
                  <c:v>43238</c:v>
                </c:pt>
                <c:pt idx="322">
                  <c:v>43239</c:v>
                </c:pt>
                <c:pt idx="323">
                  <c:v>43240</c:v>
                </c:pt>
                <c:pt idx="324">
                  <c:v>43241</c:v>
                </c:pt>
                <c:pt idx="325">
                  <c:v>43242</c:v>
                </c:pt>
                <c:pt idx="326">
                  <c:v>43243</c:v>
                </c:pt>
                <c:pt idx="327">
                  <c:v>43244</c:v>
                </c:pt>
                <c:pt idx="328">
                  <c:v>43245</c:v>
                </c:pt>
                <c:pt idx="329">
                  <c:v>43246</c:v>
                </c:pt>
                <c:pt idx="330">
                  <c:v>43247</c:v>
                </c:pt>
                <c:pt idx="331">
                  <c:v>43248</c:v>
                </c:pt>
                <c:pt idx="332">
                  <c:v>43249</c:v>
                </c:pt>
                <c:pt idx="333">
                  <c:v>43250</c:v>
                </c:pt>
                <c:pt idx="334">
                  <c:v>43251</c:v>
                </c:pt>
                <c:pt idx="335">
                  <c:v>43252</c:v>
                </c:pt>
                <c:pt idx="336">
                  <c:v>43253</c:v>
                </c:pt>
                <c:pt idx="337">
                  <c:v>43254</c:v>
                </c:pt>
                <c:pt idx="338">
                  <c:v>43255</c:v>
                </c:pt>
                <c:pt idx="339">
                  <c:v>43256</c:v>
                </c:pt>
                <c:pt idx="340">
                  <c:v>43257</c:v>
                </c:pt>
                <c:pt idx="341">
                  <c:v>43258</c:v>
                </c:pt>
                <c:pt idx="342">
                  <c:v>43259</c:v>
                </c:pt>
                <c:pt idx="343">
                  <c:v>43260</c:v>
                </c:pt>
                <c:pt idx="344">
                  <c:v>43261</c:v>
                </c:pt>
                <c:pt idx="345">
                  <c:v>43262</c:v>
                </c:pt>
                <c:pt idx="346">
                  <c:v>43263</c:v>
                </c:pt>
                <c:pt idx="347">
                  <c:v>43264</c:v>
                </c:pt>
                <c:pt idx="348">
                  <c:v>43265</c:v>
                </c:pt>
                <c:pt idx="349">
                  <c:v>43266</c:v>
                </c:pt>
                <c:pt idx="350">
                  <c:v>43267</c:v>
                </c:pt>
                <c:pt idx="351">
                  <c:v>43268</c:v>
                </c:pt>
                <c:pt idx="352">
                  <c:v>43269</c:v>
                </c:pt>
                <c:pt idx="353">
                  <c:v>43270</c:v>
                </c:pt>
                <c:pt idx="354">
                  <c:v>43271</c:v>
                </c:pt>
                <c:pt idx="355">
                  <c:v>43272</c:v>
                </c:pt>
                <c:pt idx="356">
                  <c:v>43273</c:v>
                </c:pt>
                <c:pt idx="357">
                  <c:v>43274</c:v>
                </c:pt>
                <c:pt idx="358">
                  <c:v>43275</c:v>
                </c:pt>
                <c:pt idx="359">
                  <c:v>43276</c:v>
                </c:pt>
                <c:pt idx="360">
                  <c:v>43277</c:v>
                </c:pt>
                <c:pt idx="361">
                  <c:v>43278</c:v>
                </c:pt>
                <c:pt idx="362">
                  <c:v>43279</c:v>
                </c:pt>
                <c:pt idx="363">
                  <c:v>43280</c:v>
                </c:pt>
                <c:pt idx="364">
                  <c:v>43281</c:v>
                </c:pt>
              </c:numCache>
            </c:numRef>
          </c:xVal>
          <c:yVal>
            <c:numRef>
              <c:f>[1]ETo!$O$4:$O$1100</c:f>
              <c:numCache>
                <c:formatCode>General</c:formatCode>
                <c:ptCount val="1097"/>
                <c:pt idx="0">
                  <c:v>2.3833333333333333</c:v>
                </c:pt>
                <c:pt idx="1">
                  <c:v>1.6866666666666665</c:v>
                </c:pt>
                <c:pt idx="2">
                  <c:v>1.6366666666666667</c:v>
                </c:pt>
                <c:pt idx="3">
                  <c:v>1.4333333333333336</c:v>
                </c:pt>
                <c:pt idx="4">
                  <c:v>1.2366666666666666</c:v>
                </c:pt>
                <c:pt idx="5">
                  <c:v>2.46</c:v>
                </c:pt>
                <c:pt idx="6">
                  <c:v>2.3033333333333332</c:v>
                </c:pt>
                <c:pt idx="7">
                  <c:v>1.4066666666666665</c:v>
                </c:pt>
                <c:pt idx="8">
                  <c:v>1.4533333333333331</c:v>
                </c:pt>
                <c:pt idx="9">
                  <c:v>1.3733333333333333</c:v>
                </c:pt>
                <c:pt idx="10">
                  <c:v>1.6966666666666665</c:v>
                </c:pt>
                <c:pt idx="11">
                  <c:v>2.4466666666666668</c:v>
                </c:pt>
                <c:pt idx="12">
                  <c:v>2.11</c:v>
                </c:pt>
                <c:pt idx="13">
                  <c:v>1.9033333333333335</c:v>
                </c:pt>
                <c:pt idx="14">
                  <c:v>1.96</c:v>
                </c:pt>
                <c:pt idx="15">
                  <c:v>2.5366666666666666</c:v>
                </c:pt>
                <c:pt idx="16">
                  <c:v>2.2799999999999998</c:v>
                </c:pt>
                <c:pt idx="17">
                  <c:v>3.25</c:v>
                </c:pt>
                <c:pt idx="18">
                  <c:v>1.7333333333333334</c:v>
                </c:pt>
                <c:pt idx="19">
                  <c:v>1.5233333333333332</c:v>
                </c:pt>
                <c:pt idx="20">
                  <c:v>1.3266666666666669</c:v>
                </c:pt>
                <c:pt idx="21">
                  <c:v>1.22</c:v>
                </c:pt>
                <c:pt idx="22">
                  <c:v>2.3149999999999999</c:v>
                </c:pt>
                <c:pt idx="23">
                  <c:v>2.78</c:v>
                </c:pt>
                <c:pt idx="24">
                  <c:v>1.7633333333333334</c:v>
                </c:pt>
                <c:pt idx="25">
                  <c:v>1.8133333333333332</c:v>
                </c:pt>
                <c:pt idx="26">
                  <c:v>2.2466666666666666</c:v>
                </c:pt>
                <c:pt idx="27">
                  <c:v>1.9433333333333334</c:v>
                </c:pt>
                <c:pt idx="28">
                  <c:v>1.9433333333333334</c:v>
                </c:pt>
                <c:pt idx="29">
                  <c:v>1.76</c:v>
                </c:pt>
                <c:pt idx="30">
                  <c:v>1.8866666666666667</c:v>
                </c:pt>
                <c:pt idx="31">
                  <c:v>2.4599999999999995</c:v>
                </c:pt>
                <c:pt idx="32">
                  <c:v>2.4899999999999998</c:v>
                </c:pt>
                <c:pt idx="33">
                  <c:v>2.3333333333333335</c:v>
                </c:pt>
                <c:pt idx="34">
                  <c:v>2.6799999999999997</c:v>
                </c:pt>
                <c:pt idx="35">
                  <c:v>2.6466666666666665</c:v>
                </c:pt>
                <c:pt idx="36">
                  <c:v>2.52</c:v>
                </c:pt>
                <c:pt idx="37">
                  <c:v>1.97</c:v>
                </c:pt>
                <c:pt idx="38">
                  <c:v>2.2966666666666664</c:v>
                </c:pt>
                <c:pt idx="39">
                  <c:v>2.2066666666666666</c:v>
                </c:pt>
                <c:pt idx="40">
                  <c:v>2.5833333333333335</c:v>
                </c:pt>
                <c:pt idx="41">
                  <c:v>2.4733333333333332</c:v>
                </c:pt>
                <c:pt idx="42">
                  <c:v>2.74</c:v>
                </c:pt>
                <c:pt idx="43">
                  <c:v>3.7766666666666668</c:v>
                </c:pt>
                <c:pt idx="44">
                  <c:v>3.11</c:v>
                </c:pt>
                <c:pt idx="45">
                  <c:v>2.4566666666666666</c:v>
                </c:pt>
                <c:pt idx="46">
                  <c:v>2.9766666666666666</c:v>
                </c:pt>
                <c:pt idx="47">
                  <c:v>3.39</c:v>
                </c:pt>
                <c:pt idx="48">
                  <c:v>1.79</c:v>
                </c:pt>
                <c:pt idx="49">
                  <c:v>2.7633333333333332</c:v>
                </c:pt>
                <c:pt idx="50">
                  <c:v>2.6799999999999997</c:v>
                </c:pt>
                <c:pt idx="51">
                  <c:v>2.8066666666666666</c:v>
                </c:pt>
                <c:pt idx="52">
                  <c:v>2.1566666666666667</c:v>
                </c:pt>
                <c:pt idx="53">
                  <c:v>1.7299999999999998</c:v>
                </c:pt>
                <c:pt idx="54">
                  <c:v>2.186666666666667</c:v>
                </c:pt>
                <c:pt idx="55">
                  <c:v>2.7033333333333331</c:v>
                </c:pt>
                <c:pt idx="56">
                  <c:v>2.9733333333333332</c:v>
                </c:pt>
                <c:pt idx="57">
                  <c:v>2.92</c:v>
                </c:pt>
                <c:pt idx="58">
                  <c:v>3.7833333333333332</c:v>
                </c:pt>
                <c:pt idx="59">
                  <c:v>3.0233333333333334</c:v>
                </c:pt>
                <c:pt idx="60">
                  <c:v>2.6133333333333333</c:v>
                </c:pt>
                <c:pt idx="61">
                  <c:v>3.1166666666666667</c:v>
                </c:pt>
                <c:pt idx="62">
                  <c:v>2.9166666666666665</c:v>
                </c:pt>
                <c:pt idx="63">
                  <c:v>3.0266666666666668</c:v>
                </c:pt>
                <c:pt idx="64">
                  <c:v>3.6133333333333333</c:v>
                </c:pt>
                <c:pt idx="65">
                  <c:v>3.1533333333333338</c:v>
                </c:pt>
                <c:pt idx="66">
                  <c:v>3.1999999999999997</c:v>
                </c:pt>
                <c:pt idx="67">
                  <c:v>3.5866666666666664</c:v>
                </c:pt>
                <c:pt idx="68">
                  <c:v>4.6900000000000004</c:v>
                </c:pt>
                <c:pt idx="69">
                  <c:v>4.1766666666666667</c:v>
                </c:pt>
                <c:pt idx="70">
                  <c:v>3.5166666666666671</c:v>
                </c:pt>
                <c:pt idx="71">
                  <c:v>3.7733333333333334</c:v>
                </c:pt>
                <c:pt idx="72">
                  <c:v>3.2966666666666669</c:v>
                </c:pt>
                <c:pt idx="73">
                  <c:v>3.3533333333333335</c:v>
                </c:pt>
                <c:pt idx="74">
                  <c:v>2.76</c:v>
                </c:pt>
                <c:pt idx="75">
                  <c:v>3.1133333333333333</c:v>
                </c:pt>
                <c:pt idx="76">
                  <c:v>3.94</c:v>
                </c:pt>
                <c:pt idx="77">
                  <c:v>3.3033333333333332</c:v>
                </c:pt>
                <c:pt idx="78">
                  <c:v>3.3433333333333337</c:v>
                </c:pt>
                <c:pt idx="79">
                  <c:v>3.3800000000000003</c:v>
                </c:pt>
                <c:pt idx="80">
                  <c:v>4.0633333333333335</c:v>
                </c:pt>
                <c:pt idx="81">
                  <c:v>4.2333333333333334</c:v>
                </c:pt>
                <c:pt idx="82">
                  <c:v>4.2666666666666666</c:v>
                </c:pt>
                <c:pt idx="83">
                  <c:v>3.7766666666666668</c:v>
                </c:pt>
                <c:pt idx="84">
                  <c:v>4.0966666666666667</c:v>
                </c:pt>
                <c:pt idx="85">
                  <c:v>4.3600000000000003</c:v>
                </c:pt>
                <c:pt idx="86">
                  <c:v>4.41</c:v>
                </c:pt>
                <c:pt idx="87">
                  <c:v>3.5733333333333337</c:v>
                </c:pt>
                <c:pt idx="88">
                  <c:v>3.4766666666666666</c:v>
                </c:pt>
                <c:pt idx="89">
                  <c:v>3.8633333333333333</c:v>
                </c:pt>
                <c:pt idx="90">
                  <c:v>3.5566666666666666</c:v>
                </c:pt>
                <c:pt idx="91">
                  <c:v>4.1933333333333334</c:v>
                </c:pt>
                <c:pt idx="92">
                  <c:v>4.8266666666666662</c:v>
                </c:pt>
                <c:pt idx="93">
                  <c:v>4.43</c:v>
                </c:pt>
                <c:pt idx="94">
                  <c:v>4.3916666666666666</c:v>
                </c:pt>
                <c:pt idx="95">
                  <c:v>6.1499999999999995</c:v>
                </c:pt>
                <c:pt idx="96">
                  <c:v>4.4533333333333331</c:v>
                </c:pt>
                <c:pt idx="97">
                  <c:v>4.4666666666666659</c:v>
                </c:pt>
                <c:pt idx="98">
                  <c:v>4.1100000000000003</c:v>
                </c:pt>
                <c:pt idx="99">
                  <c:v>3.8833333333333329</c:v>
                </c:pt>
                <c:pt idx="100">
                  <c:v>4.5466666666666669</c:v>
                </c:pt>
                <c:pt idx="101">
                  <c:v>4.916666666666667</c:v>
                </c:pt>
                <c:pt idx="102">
                  <c:v>4.6366666666666667</c:v>
                </c:pt>
                <c:pt idx="103">
                  <c:v>4.97</c:v>
                </c:pt>
                <c:pt idx="104">
                  <c:v>4.7233333333333336</c:v>
                </c:pt>
                <c:pt idx="105">
                  <c:v>4.8966666666666665</c:v>
                </c:pt>
                <c:pt idx="106">
                  <c:v>4.8633333333333333</c:v>
                </c:pt>
                <c:pt idx="107">
                  <c:v>5.41</c:v>
                </c:pt>
                <c:pt idx="108">
                  <c:v>4.8166666666666664</c:v>
                </c:pt>
                <c:pt idx="109">
                  <c:v>4.8</c:v>
                </c:pt>
                <c:pt idx="110">
                  <c:v>5.0933333333333337</c:v>
                </c:pt>
                <c:pt idx="111">
                  <c:v>5.2566666666666668</c:v>
                </c:pt>
                <c:pt idx="112">
                  <c:v>4.3366666666666669</c:v>
                </c:pt>
                <c:pt idx="113">
                  <c:v>3.5366666666666666</c:v>
                </c:pt>
                <c:pt idx="114">
                  <c:v>4.3033333333333337</c:v>
                </c:pt>
                <c:pt idx="115">
                  <c:v>5.1100000000000003</c:v>
                </c:pt>
                <c:pt idx="116">
                  <c:v>4.9333333333333336</c:v>
                </c:pt>
                <c:pt idx="117">
                  <c:v>4.9466666666666663</c:v>
                </c:pt>
                <c:pt idx="118">
                  <c:v>5.48</c:v>
                </c:pt>
                <c:pt idx="119">
                  <c:v>4.9833333333333334</c:v>
                </c:pt>
                <c:pt idx="120">
                  <c:v>5.04</c:v>
                </c:pt>
                <c:pt idx="121">
                  <c:v>3.8899999999999992</c:v>
                </c:pt>
                <c:pt idx="122">
                  <c:v>3.9966666666666666</c:v>
                </c:pt>
                <c:pt idx="123">
                  <c:v>4.3066666666666675</c:v>
                </c:pt>
                <c:pt idx="124">
                  <c:v>4.96</c:v>
                </c:pt>
                <c:pt idx="125">
                  <c:v>5.6933333333333325</c:v>
                </c:pt>
                <c:pt idx="126">
                  <c:v>5.2766666666666664</c:v>
                </c:pt>
                <c:pt idx="127">
                  <c:v>5.5266666666666664</c:v>
                </c:pt>
                <c:pt idx="128">
                  <c:v>5.376666666666666</c:v>
                </c:pt>
                <c:pt idx="129">
                  <c:v>5.88</c:v>
                </c:pt>
                <c:pt idx="130">
                  <c:v>5.2633333333333328</c:v>
                </c:pt>
                <c:pt idx="131">
                  <c:v>5.1400000000000006</c:v>
                </c:pt>
                <c:pt idx="132">
                  <c:v>4.7466666666666661</c:v>
                </c:pt>
                <c:pt idx="133">
                  <c:v>5.82</c:v>
                </c:pt>
                <c:pt idx="134">
                  <c:v>6</c:v>
                </c:pt>
                <c:pt idx="135">
                  <c:v>5.7433333333333332</c:v>
                </c:pt>
                <c:pt idx="136">
                  <c:v>5.4733333333333327</c:v>
                </c:pt>
                <c:pt idx="137">
                  <c:v>5.6833333333333336</c:v>
                </c:pt>
                <c:pt idx="138">
                  <c:v>5.27</c:v>
                </c:pt>
                <c:pt idx="139">
                  <c:v>5.3266666666666671</c:v>
                </c:pt>
                <c:pt idx="140">
                  <c:v>5.21</c:v>
                </c:pt>
                <c:pt idx="141">
                  <c:v>5.0066666666666668</c:v>
                </c:pt>
                <c:pt idx="142">
                  <c:v>5.3533333333333344</c:v>
                </c:pt>
                <c:pt idx="143">
                  <c:v>5.4533333333333331</c:v>
                </c:pt>
                <c:pt idx="144">
                  <c:v>5.8000000000000007</c:v>
                </c:pt>
                <c:pt idx="145">
                  <c:v>5.666666666666667</c:v>
                </c:pt>
                <c:pt idx="146">
                  <c:v>5.54</c:v>
                </c:pt>
                <c:pt idx="147">
                  <c:v>5.4633333333333338</c:v>
                </c:pt>
                <c:pt idx="148">
                  <c:v>5.6066666666666665</c:v>
                </c:pt>
                <c:pt idx="149">
                  <c:v>5.8933333333333335</c:v>
                </c:pt>
                <c:pt idx="150">
                  <c:v>5.09</c:v>
                </c:pt>
                <c:pt idx="151">
                  <c:v>3.7766666666666668</c:v>
                </c:pt>
                <c:pt idx="152">
                  <c:v>5.1933333333333325</c:v>
                </c:pt>
                <c:pt idx="153">
                  <c:v>6.1266666666666678</c:v>
                </c:pt>
                <c:pt idx="154">
                  <c:v>6.0066666666666668</c:v>
                </c:pt>
                <c:pt idx="155">
                  <c:v>5.9433333333333325</c:v>
                </c:pt>
                <c:pt idx="156">
                  <c:v>5.6766666666666667</c:v>
                </c:pt>
                <c:pt idx="157">
                  <c:v>5.9333333333333336</c:v>
                </c:pt>
                <c:pt idx="158">
                  <c:v>5.9833333333333334</c:v>
                </c:pt>
                <c:pt idx="159">
                  <c:v>6.4833333333333343</c:v>
                </c:pt>
                <c:pt idx="160">
                  <c:v>5.9933333333333323</c:v>
                </c:pt>
                <c:pt idx="161">
                  <c:v>6.2133333333333338</c:v>
                </c:pt>
                <c:pt idx="162">
                  <c:v>5.9633333333333338</c:v>
                </c:pt>
                <c:pt idx="163">
                  <c:v>6.1500000000000012</c:v>
                </c:pt>
                <c:pt idx="164">
                  <c:v>5.9066666666666663</c:v>
                </c:pt>
                <c:pt idx="165">
                  <c:v>5.9033333333333333</c:v>
                </c:pt>
                <c:pt idx="166">
                  <c:v>5.873333333333334</c:v>
                </c:pt>
                <c:pt idx="167">
                  <c:v>5.9233333333333329</c:v>
                </c:pt>
                <c:pt idx="168">
                  <c:v>6.18</c:v>
                </c:pt>
                <c:pt idx="169">
                  <c:v>5.8833333333333329</c:v>
                </c:pt>
                <c:pt idx="170">
                  <c:v>5.8166666666666664</c:v>
                </c:pt>
                <c:pt idx="171">
                  <c:v>5.0266666666666664</c:v>
                </c:pt>
                <c:pt idx="172">
                  <c:v>4.8899999999999997</c:v>
                </c:pt>
                <c:pt idx="173">
                  <c:v>5.8133333333333335</c:v>
                </c:pt>
                <c:pt idx="174">
                  <c:v>6.3233333333333341</c:v>
                </c:pt>
                <c:pt idx="175">
                  <c:v>6.3966666666666656</c:v>
                </c:pt>
                <c:pt idx="176">
                  <c:v>6.1166666666666671</c:v>
                </c:pt>
                <c:pt idx="177">
                  <c:v>6.2266666666666666</c:v>
                </c:pt>
                <c:pt idx="178">
                  <c:v>6.25</c:v>
                </c:pt>
                <c:pt idx="179">
                  <c:v>6.3666666666666663</c:v>
                </c:pt>
                <c:pt idx="180">
                  <c:v>6.37</c:v>
                </c:pt>
                <c:pt idx="181">
                  <c:v>6.2</c:v>
                </c:pt>
                <c:pt idx="182">
                  <c:v>6.3166666666666664</c:v>
                </c:pt>
                <c:pt idx="183">
                  <c:v>6.0766666666666671</c:v>
                </c:pt>
                <c:pt idx="184">
                  <c:v>6.3233333333333333</c:v>
                </c:pt>
                <c:pt idx="185">
                  <c:v>6.3733333333333322</c:v>
                </c:pt>
                <c:pt idx="186">
                  <c:v>6.1066666666666665</c:v>
                </c:pt>
                <c:pt idx="187">
                  <c:v>6.5766666666666653</c:v>
                </c:pt>
                <c:pt idx="188">
                  <c:v>5.9133333333333331</c:v>
                </c:pt>
                <c:pt idx="189">
                  <c:v>6.0633333333333335</c:v>
                </c:pt>
                <c:pt idx="190">
                  <c:v>6.2566666666666668</c:v>
                </c:pt>
                <c:pt idx="191">
                  <c:v>6.34</c:v>
                </c:pt>
                <c:pt idx="192">
                  <c:v>6.5799999999999992</c:v>
                </c:pt>
                <c:pt idx="193">
                  <c:v>6.2033333333333331</c:v>
                </c:pt>
                <c:pt idx="194">
                  <c:v>6.2033333333333331</c:v>
                </c:pt>
                <c:pt idx="195">
                  <c:v>5.8833333333333337</c:v>
                </c:pt>
                <c:pt idx="196">
                  <c:v>5.88</c:v>
                </c:pt>
                <c:pt idx="197">
                  <c:v>6.083333333333333</c:v>
                </c:pt>
                <c:pt idx="198">
                  <c:v>6.14</c:v>
                </c:pt>
                <c:pt idx="199">
                  <c:v>5.8633333333333333</c:v>
                </c:pt>
                <c:pt idx="200">
                  <c:v>4.29</c:v>
                </c:pt>
                <c:pt idx="201">
                  <c:v>5.3833333333333337</c:v>
                </c:pt>
                <c:pt idx="202">
                  <c:v>5.5366666666666662</c:v>
                </c:pt>
                <c:pt idx="203">
                  <c:v>5.836666666666666</c:v>
                </c:pt>
                <c:pt idx="204">
                  <c:v>5.498333333333334</c:v>
                </c:pt>
                <c:pt idx="205">
                  <c:v>5.918333333333333</c:v>
                </c:pt>
                <c:pt idx="206">
                  <c:v>5.6000000000000005</c:v>
                </c:pt>
                <c:pt idx="207">
                  <c:v>5.97</c:v>
                </c:pt>
                <c:pt idx="208">
                  <c:v>5.833333333333333</c:v>
                </c:pt>
                <c:pt idx="209">
                  <c:v>5.916666666666667</c:v>
                </c:pt>
                <c:pt idx="210">
                  <c:v>5.6400000000000006</c:v>
                </c:pt>
                <c:pt idx="211">
                  <c:v>5.8533333333333344</c:v>
                </c:pt>
                <c:pt idx="212">
                  <c:v>6.1066666666666665</c:v>
                </c:pt>
                <c:pt idx="213">
                  <c:v>5.86</c:v>
                </c:pt>
                <c:pt idx="214">
                  <c:v>5.56</c:v>
                </c:pt>
                <c:pt idx="215">
                  <c:v>5.6033333333333326</c:v>
                </c:pt>
                <c:pt idx="216">
                  <c:v>5.5133333333333328</c:v>
                </c:pt>
                <c:pt idx="217">
                  <c:v>5.7333333333333343</c:v>
                </c:pt>
                <c:pt idx="218">
                  <c:v>5.3566666666666665</c:v>
                </c:pt>
                <c:pt idx="219">
                  <c:v>5.4033333333333333</c:v>
                </c:pt>
                <c:pt idx="220">
                  <c:v>5.6000000000000005</c:v>
                </c:pt>
                <c:pt idx="221">
                  <c:v>5.6866666666666665</c:v>
                </c:pt>
                <c:pt idx="222">
                  <c:v>5.13</c:v>
                </c:pt>
                <c:pt idx="223">
                  <c:v>4.793333333333333</c:v>
                </c:pt>
                <c:pt idx="224">
                  <c:v>5.23</c:v>
                </c:pt>
                <c:pt idx="225">
                  <c:v>5.580000000000001</c:v>
                </c:pt>
                <c:pt idx="226">
                  <c:v>5.5733333333333333</c:v>
                </c:pt>
                <c:pt idx="227">
                  <c:v>5.4799999999999995</c:v>
                </c:pt>
                <c:pt idx="228">
                  <c:v>5.336666666666666</c:v>
                </c:pt>
                <c:pt idx="229">
                  <c:v>4.9266666666666667</c:v>
                </c:pt>
                <c:pt idx="230">
                  <c:v>5.1733333333333329</c:v>
                </c:pt>
                <c:pt idx="231">
                  <c:v>5.32</c:v>
                </c:pt>
                <c:pt idx="232">
                  <c:v>5.083333333333333</c:v>
                </c:pt>
                <c:pt idx="233">
                  <c:v>4.7666666666666666</c:v>
                </c:pt>
                <c:pt idx="234">
                  <c:v>4.9733333333333336</c:v>
                </c:pt>
                <c:pt idx="235">
                  <c:v>5.4933333333333332</c:v>
                </c:pt>
                <c:pt idx="236">
                  <c:v>5.08</c:v>
                </c:pt>
                <c:pt idx="237">
                  <c:v>5.1466666666666674</c:v>
                </c:pt>
                <c:pt idx="238">
                  <c:v>4.5166666666666666</c:v>
                </c:pt>
                <c:pt idx="239">
                  <c:v>4.6800000000000006</c:v>
                </c:pt>
                <c:pt idx="240">
                  <c:v>5.003333333333333</c:v>
                </c:pt>
                <c:pt idx="241">
                  <c:v>5.0666666666666673</c:v>
                </c:pt>
                <c:pt idx="242">
                  <c:v>5.03</c:v>
                </c:pt>
                <c:pt idx="243">
                  <c:v>4.246666666666667</c:v>
                </c:pt>
                <c:pt idx="244">
                  <c:v>4.1233333333333331</c:v>
                </c:pt>
                <c:pt idx="245">
                  <c:v>4.753333333333333</c:v>
                </c:pt>
                <c:pt idx="246">
                  <c:v>4.8366666666666669</c:v>
                </c:pt>
                <c:pt idx="247">
                  <c:v>4.8833333333333329</c:v>
                </c:pt>
                <c:pt idx="248">
                  <c:v>4.496666666666667</c:v>
                </c:pt>
                <c:pt idx="249">
                  <c:v>4.3666666666666663</c:v>
                </c:pt>
                <c:pt idx="250">
                  <c:v>4.42</c:v>
                </c:pt>
                <c:pt idx="251">
                  <c:v>4.6999999999999993</c:v>
                </c:pt>
                <c:pt idx="252">
                  <c:v>4.8033333333333337</c:v>
                </c:pt>
                <c:pt idx="253">
                  <c:v>4.5666666666666664</c:v>
                </c:pt>
                <c:pt idx="254">
                  <c:v>4.3566666666666665</c:v>
                </c:pt>
                <c:pt idx="255">
                  <c:v>4.2566666666666668</c:v>
                </c:pt>
                <c:pt idx="256">
                  <c:v>4.3666666666666671</c:v>
                </c:pt>
                <c:pt idx="257">
                  <c:v>4.5333333333333341</c:v>
                </c:pt>
                <c:pt idx="258">
                  <c:v>4.45</c:v>
                </c:pt>
                <c:pt idx="259">
                  <c:v>4.3966666666666674</c:v>
                </c:pt>
                <c:pt idx="260">
                  <c:v>4.1533333333333333</c:v>
                </c:pt>
                <c:pt idx="261">
                  <c:v>4.2766666666666673</c:v>
                </c:pt>
                <c:pt idx="262">
                  <c:v>4.0666666666666664</c:v>
                </c:pt>
                <c:pt idx="263">
                  <c:v>3.6133333333333337</c:v>
                </c:pt>
                <c:pt idx="264">
                  <c:v>3.8233333333333328</c:v>
                </c:pt>
                <c:pt idx="265">
                  <c:v>3.7966666666666664</c:v>
                </c:pt>
                <c:pt idx="266">
                  <c:v>3.6333333333333329</c:v>
                </c:pt>
                <c:pt idx="267">
                  <c:v>3.56</c:v>
                </c:pt>
                <c:pt idx="268">
                  <c:v>3.7133333333333334</c:v>
                </c:pt>
                <c:pt idx="269">
                  <c:v>3.8266666666666667</c:v>
                </c:pt>
                <c:pt idx="270">
                  <c:v>3.7766666666666668</c:v>
                </c:pt>
                <c:pt idx="271">
                  <c:v>4.3500000000000005</c:v>
                </c:pt>
                <c:pt idx="272">
                  <c:v>3.4633333333333329</c:v>
                </c:pt>
                <c:pt idx="273">
                  <c:v>3.67</c:v>
                </c:pt>
                <c:pt idx="274">
                  <c:v>3.01</c:v>
                </c:pt>
                <c:pt idx="275">
                  <c:v>3.2333333333333329</c:v>
                </c:pt>
                <c:pt idx="276">
                  <c:v>3.2466666666666666</c:v>
                </c:pt>
                <c:pt idx="277">
                  <c:v>3.3933333333333331</c:v>
                </c:pt>
                <c:pt idx="278">
                  <c:v>3.27</c:v>
                </c:pt>
                <c:pt idx="279">
                  <c:v>3.1300000000000003</c:v>
                </c:pt>
                <c:pt idx="280">
                  <c:v>3.3966666666666665</c:v>
                </c:pt>
                <c:pt idx="281">
                  <c:v>3.3966666666666669</c:v>
                </c:pt>
                <c:pt idx="282">
                  <c:v>3.1666666666666665</c:v>
                </c:pt>
                <c:pt idx="283">
                  <c:v>3.1199999999999997</c:v>
                </c:pt>
                <c:pt idx="284">
                  <c:v>3.06</c:v>
                </c:pt>
                <c:pt idx="285">
                  <c:v>3.44</c:v>
                </c:pt>
                <c:pt idx="286">
                  <c:v>3.36</c:v>
                </c:pt>
                <c:pt idx="287">
                  <c:v>3.2533333333333334</c:v>
                </c:pt>
                <c:pt idx="288">
                  <c:v>2.89</c:v>
                </c:pt>
                <c:pt idx="289">
                  <c:v>2.8466666666666662</c:v>
                </c:pt>
                <c:pt idx="290">
                  <c:v>3.2699999999999996</c:v>
                </c:pt>
                <c:pt idx="291">
                  <c:v>3.1533333333333338</c:v>
                </c:pt>
                <c:pt idx="292">
                  <c:v>2.8266666666666667</c:v>
                </c:pt>
                <c:pt idx="293">
                  <c:v>2.9133333333333336</c:v>
                </c:pt>
                <c:pt idx="294">
                  <c:v>3.1799999999999997</c:v>
                </c:pt>
                <c:pt idx="295">
                  <c:v>2.7966666666666669</c:v>
                </c:pt>
                <c:pt idx="296">
                  <c:v>2.82</c:v>
                </c:pt>
                <c:pt idx="297">
                  <c:v>2.8533333333333335</c:v>
                </c:pt>
                <c:pt idx="298">
                  <c:v>2.3333333333333335</c:v>
                </c:pt>
                <c:pt idx="299">
                  <c:v>2.4833333333333334</c:v>
                </c:pt>
                <c:pt idx="300">
                  <c:v>2.6199999999999997</c:v>
                </c:pt>
                <c:pt idx="301">
                  <c:v>2.5466666666666669</c:v>
                </c:pt>
                <c:pt idx="302">
                  <c:v>2.5533333333333332</c:v>
                </c:pt>
                <c:pt idx="303">
                  <c:v>2.38</c:v>
                </c:pt>
                <c:pt idx="304">
                  <c:v>1.8866666666666667</c:v>
                </c:pt>
                <c:pt idx="305">
                  <c:v>2.0033333333333334</c:v>
                </c:pt>
                <c:pt idx="306">
                  <c:v>2.0933333333333333</c:v>
                </c:pt>
                <c:pt idx="307">
                  <c:v>2.4333333333333331</c:v>
                </c:pt>
                <c:pt idx="308">
                  <c:v>3.1366666666666667</c:v>
                </c:pt>
                <c:pt idx="309">
                  <c:v>2.4466666666666668</c:v>
                </c:pt>
                <c:pt idx="310">
                  <c:v>2.1199999999999997</c:v>
                </c:pt>
                <c:pt idx="311">
                  <c:v>1.9966666666666668</c:v>
                </c:pt>
                <c:pt idx="312">
                  <c:v>1.8866666666666667</c:v>
                </c:pt>
                <c:pt idx="313">
                  <c:v>1.8033333333333335</c:v>
                </c:pt>
                <c:pt idx="314">
                  <c:v>2.2066666666666666</c:v>
                </c:pt>
                <c:pt idx="315">
                  <c:v>2.0699999999999998</c:v>
                </c:pt>
                <c:pt idx="316">
                  <c:v>1.91</c:v>
                </c:pt>
                <c:pt idx="317">
                  <c:v>2.0433333333333334</c:v>
                </c:pt>
                <c:pt idx="318">
                  <c:v>2.1466666666666669</c:v>
                </c:pt>
                <c:pt idx="319">
                  <c:v>2.4166666666666665</c:v>
                </c:pt>
                <c:pt idx="320">
                  <c:v>2.0466666666666669</c:v>
                </c:pt>
                <c:pt idx="321">
                  <c:v>2.48</c:v>
                </c:pt>
                <c:pt idx="322">
                  <c:v>2.8333333333333335</c:v>
                </c:pt>
                <c:pt idx="323">
                  <c:v>2.0133333333333332</c:v>
                </c:pt>
                <c:pt idx="324">
                  <c:v>2.0366666666666666</c:v>
                </c:pt>
                <c:pt idx="325">
                  <c:v>1.93</c:v>
                </c:pt>
                <c:pt idx="326">
                  <c:v>2.0566666666666666</c:v>
                </c:pt>
                <c:pt idx="327">
                  <c:v>2.67</c:v>
                </c:pt>
                <c:pt idx="328">
                  <c:v>1.5600000000000003</c:v>
                </c:pt>
                <c:pt idx="329">
                  <c:v>1.9900000000000002</c:v>
                </c:pt>
                <c:pt idx="330">
                  <c:v>2.1133333333333333</c:v>
                </c:pt>
                <c:pt idx="331">
                  <c:v>2.0333333333333332</c:v>
                </c:pt>
                <c:pt idx="332">
                  <c:v>2.0933333333333333</c:v>
                </c:pt>
                <c:pt idx="333">
                  <c:v>1.8933333333333333</c:v>
                </c:pt>
                <c:pt idx="334">
                  <c:v>1.8800000000000001</c:v>
                </c:pt>
                <c:pt idx="335">
                  <c:v>2.0666666666666669</c:v>
                </c:pt>
                <c:pt idx="336">
                  <c:v>2.6566666666666667</c:v>
                </c:pt>
                <c:pt idx="337">
                  <c:v>1.8866666666666667</c:v>
                </c:pt>
                <c:pt idx="338">
                  <c:v>1.9066666666666665</c:v>
                </c:pt>
                <c:pt idx="339">
                  <c:v>1.5833333333333333</c:v>
                </c:pt>
                <c:pt idx="340">
                  <c:v>1.656666666666667</c:v>
                </c:pt>
                <c:pt idx="341">
                  <c:v>1.4066666666666665</c:v>
                </c:pt>
                <c:pt idx="342">
                  <c:v>1.6199999999999999</c:v>
                </c:pt>
                <c:pt idx="343">
                  <c:v>2.0033333333333334</c:v>
                </c:pt>
                <c:pt idx="344">
                  <c:v>1.5466666666666666</c:v>
                </c:pt>
                <c:pt idx="345">
                  <c:v>1.4566666666666668</c:v>
                </c:pt>
                <c:pt idx="346">
                  <c:v>1.4400000000000002</c:v>
                </c:pt>
                <c:pt idx="347">
                  <c:v>1.6766666666666665</c:v>
                </c:pt>
                <c:pt idx="348">
                  <c:v>2.0133333333333332</c:v>
                </c:pt>
                <c:pt idx="349">
                  <c:v>3.7833333333333337</c:v>
                </c:pt>
                <c:pt idx="350">
                  <c:v>2.6033333333333331</c:v>
                </c:pt>
                <c:pt idx="351">
                  <c:v>1.82</c:v>
                </c:pt>
                <c:pt idx="352">
                  <c:v>2.97</c:v>
                </c:pt>
                <c:pt idx="353">
                  <c:v>1.5366666666666668</c:v>
                </c:pt>
                <c:pt idx="354">
                  <c:v>2.3633333333333333</c:v>
                </c:pt>
                <c:pt idx="355">
                  <c:v>1.6300000000000001</c:v>
                </c:pt>
                <c:pt idx="356">
                  <c:v>1.42</c:v>
                </c:pt>
                <c:pt idx="357">
                  <c:v>2.0166666666666666</c:v>
                </c:pt>
                <c:pt idx="358">
                  <c:v>1.5766666666666669</c:v>
                </c:pt>
                <c:pt idx="359">
                  <c:v>1.5433333333333332</c:v>
                </c:pt>
                <c:pt idx="360">
                  <c:v>1.7766666666666666</c:v>
                </c:pt>
                <c:pt idx="361">
                  <c:v>1.5233333333333334</c:v>
                </c:pt>
                <c:pt idx="362">
                  <c:v>1.5199999999999998</c:v>
                </c:pt>
                <c:pt idx="363">
                  <c:v>1.8666666666666669</c:v>
                </c:pt>
                <c:pt idx="364">
                  <c:v>2.2966666666666664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93952"/>
        <c:axId val="136895872"/>
      </c:scatterChart>
      <c:valAx>
        <c:axId val="136893952"/>
        <c:scaling>
          <c:orientation val="minMax"/>
          <c:max val="43280"/>
          <c:min val="428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L"/>
          </a:p>
        </c:txPr>
        <c:crossAx val="136895872"/>
        <c:crosses val="autoZero"/>
        <c:crossBetween val="midCat"/>
        <c:majorUnit val="40"/>
      </c:valAx>
      <c:valAx>
        <c:axId val="1368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ES"/>
                  <a:t>Evapotranspiración</a:t>
                </a:r>
                <a:r>
                  <a:rPr lang="es-ES" baseline="0"/>
                  <a:t> (mm/día)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L"/>
          </a:p>
        </c:txPr>
        <c:crossAx val="13689395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Interpolación o relleno de datos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inputs_S1!$I$5</c:f>
              <c:strCache>
                <c:ptCount val="1"/>
                <c:pt idx="0">
                  <c:v>NDVI Interpolado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inputs_S1!$G$6:$G$269</c:f>
              <c:numCache>
                <c:formatCode>m/d/yyyy</c:formatCode>
                <c:ptCount val="264"/>
                <c:pt idx="0">
                  <c:v>42934</c:v>
                </c:pt>
                <c:pt idx="1">
                  <c:v>42935</c:v>
                </c:pt>
                <c:pt idx="2">
                  <c:v>42936</c:v>
                </c:pt>
                <c:pt idx="3">
                  <c:v>42937</c:v>
                </c:pt>
                <c:pt idx="4">
                  <c:v>42938</c:v>
                </c:pt>
                <c:pt idx="5">
                  <c:v>42939</c:v>
                </c:pt>
                <c:pt idx="6">
                  <c:v>42940</c:v>
                </c:pt>
                <c:pt idx="7">
                  <c:v>42941</c:v>
                </c:pt>
                <c:pt idx="8">
                  <c:v>42942</c:v>
                </c:pt>
                <c:pt idx="9">
                  <c:v>42943</c:v>
                </c:pt>
                <c:pt idx="10">
                  <c:v>42944</c:v>
                </c:pt>
                <c:pt idx="11">
                  <c:v>42945</c:v>
                </c:pt>
                <c:pt idx="12">
                  <c:v>42946</c:v>
                </c:pt>
                <c:pt idx="13">
                  <c:v>42947</c:v>
                </c:pt>
                <c:pt idx="14">
                  <c:v>42948</c:v>
                </c:pt>
                <c:pt idx="15">
                  <c:v>42949</c:v>
                </c:pt>
                <c:pt idx="16">
                  <c:v>42950</c:v>
                </c:pt>
                <c:pt idx="17">
                  <c:v>42951</c:v>
                </c:pt>
                <c:pt idx="18">
                  <c:v>42952</c:v>
                </c:pt>
                <c:pt idx="19">
                  <c:v>42953</c:v>
                </c:pt>
                <c:pt idx="20">
                  <c:v>42954</c:v>
                </c:pt>
                <c:pt idx="21">
                  <c:v>42955</c:v>
                </c:pt>
                <c:pt idx="22">
                  <c:v>42956</c:v>
                </c:pt>
                <c:pt idx="23">
                  <c:v>42957</c:v>
                </c:pt>
                <c:pt idx="24">
                  <c:v>42958</c:v>
                </c:pt>
                <c:pt idx="25">
                  <c:v>42959</c:v>
                </c:pt>
                <c:pt idx="26">
                  <c:v>42960</c:v>
                </c:pt>
                <c:pt idx="27">
                  <c:v>42961</c:v>
                </c:pt>
                <c:pt idx="28">
                  <c:v>42962</c:v>
                </c:pt>
                <c:pt idx="29">
                  <c:v>42963</c:v>
                </c:pt>
                <c:pt idx="30">
                  <c:v>42964</c:v>
                </c:pt>
                <c:pt idx="31">
                  <c:v>42965</c:v>
                </c:pt>
                <c:pt idx="32">
                  <c:v>42966</c:v>
                </c:pt>
                <c:pt idx="33">
                  <c:v>42967</c:v>
                </c:pt>
                <c:pt idx="34">
                  <c:v>42968</c:v>
                </c:pt>
                <c:pt idx="35">
                  <c:v>42969</c:v>
                </c:pt>
                <c:pt idx="36">
                  <c:v>42970</c:v>
                </c:pt>
                <c:pt idx="37">
                  <c:v>42971</c:v>
                </c:pt>
                <c:pt idx="38">
                  <c:v>42972</c:v>
                </c:pt>
                <c:pt idx="39">
                  <c:v>42973</c:v>
                </c:pt>
                <c:pt idx="40">
                  <c:v>42974</c:v>
                </c:pt>
                <c:pt idx="41">
                  <c:v>42975</c:v>
                </c:pt>
                <c:pt idx="42">
                  <c:v>42976</c:v>
                </c:pt>
                <c:pt idx="43">
                  <c:v>42977</c:v>
                </c:pt>
                <c:pt idx="44">
                  <c:v>42978</c:v>
                </c:pt>
                <c:pt idx="45">
                  <c:v>42979</c:v>
                </c:pt>
                <c:pt idx="46">
                  <c:v>42980</c:v>
                </c:pt>
                <c:pt idx="47">
                  <c:v>42981</c:v>
                </c:pt>
                <c:pt idx="48">
                  <c:v>42982</c:v>
                </c:pt>
                <c:pt idx="49">
                  <c:v>42983</c:v>
                </c:pt>
                <c:pt idx="50">
                  <c:v>42984</c:v>
                </c:pt>
                <c:pt idx="51">
                  <c:v>42985</c:v>
                </c:pt>
                <c:pt idx="52">
                  <c:v>42986</c:v>
                </c:pt>
                <c:pt idx="53">
                  <c:v>42987</c:v>
                </c:pt>
                <c:pt idx="54">
                  <c:v>42988</c:v>
                </c:pt>
                <c:pt idx="55">
                  <c:v>42989</c:v>
                </c:pt>
                <c:pt idx="56">
                  <c:v>42990</c:v>
                </c:pt>
                <c:pt idx="57">
                  <c:v>42991</c:v>
                </c:pt>
                <c:pt idx="58">
                  <c:v>42992</c:v>
                </c:pt>
                <c:pt idx="59">
                  <c:v>42993</c:v>
                </c:pt>
                <c:pt idx="60">
                  <c:v>42994</c:v>
                </c:pt>
                <c:pt idx="61">
                  <c:v>42995</c:v>
                </c:pt>
                <c:pt idx="62">
                  <c:v>42996</c:v>
                </c:pt>
                <c:pt idx="63">
                  <c:v>42997</c:v>
                </c:pt>
                <c:pt idx="64">
                  <c:v>42998</c:v>
                </c:pt>
                <c:pt idx="65">
                  <c:v>42999</c:v>
                </c:pt>
                <c:pt idx="66">
                  <c:v>43000</c:v>
                </c:pt>
                <c:pt idx="67">
                  <c:v>43001</c:v>
                </c:pt>
                <c:pt idx="68">
                  <c:v>43002</c:v>
                </c:pt>
                <c:pt idx="69">
                  <c:v>43003</c:v>
                </c:pt>
                <c:pt idx="70">
                  <c:v>43004</c:v>
                </c:pt>
                <c:pt idx="71">
                  <c:v>43005</c:v>
                </c:pt>
                <c:pt idx="72">
                  <c:v>43006</c:v>
                </c:pt>
                <c:pt idx="73">
                  <c:v>43007</c:v>
                </c:pt>
                <c:pt idx="74">
                  <c:v>43008</c:v>
                </c:pt>
                <c:pt idx="75">
                  <c:v>43009</c:v>
                </c:pt>
                <c:pt idx="76">
                  <c:v>43010</c:v>
                </c:pt>
                <c:pt idx="77">
                  <c:v>43011</c:v>
                </c:pt>
                <c:pt idx="78">
                  <c:v>43012</c:v>
                </c:pt>
                <c:pt idx="79">
                  <c:v>43013</c:v>
                </c:pt>
                <c:pt idx="80">
                  <c:v>43014</c:v>
                </c:pt>
                <c:pt idx="81">
                  <c:v>43015</c:v>
                </c:pt>
                <c:pt idx="82">
                  <c:v>43016</c:v>
                </c:pt>
                <c:pt idx="83">
                  <c:v>43017</c:v>
                </c:pt>
                <c:pt idx="84">
                  <c:v>43018</c:v>
                </c:pt>
                <c:pt idx="85">
                  <c:v>43019</c:v>
                </c:pt>
                <c:pt idx="86">
                  <c:v>43020</c:v>
                </c:pt>
                <c:pt idx="87">
                  <c:v>43021</c:v>
                </c:pt>
                <c:pt idx="88">
                  <c:v>43022</c:v>
                </c:pt>
                <c:pt idx="89">
                  <c:v>43023</c:v>
                </c:pt>
                <c:pt idx="90">
                  <c:v>43024</c:v>
                </c:pt>
                <c:pt idx="91">
                  <c:v>43025</c:v>
                </c:pt>
                <c:pt idx="92">
                  <c:v>43026</c:v>
                </c:pt>
                <c:pt idx="93">
                  <c:v>43027</c:v>
                </c:pt>
                <c:pt idx="94">
                  <c:v>43028</c:v>
                </c:pt>
                <c:pt idx="95">
                  <c:v>43029</c:v>
                </c:pt>
                <c:pt idx="96">
                  <c:v>43030</c:v>
                </c:pt>
                <c:pt idx="97">
                  <c:v>43031</c:v>
                </c:pt>
                <c:pt idx="98">
                  <c:v>43032</c:v>
                </c:pt>
                <c:pt idx="99">
                  <c:v>43033</c:v>
                </c:pt>
                <c:pt idx="100">
                  <c:v>43034</c:v>
                </c:pt>
                <c:pt idx="101">
                  <c:v>43035</c:v>
                </c:pt>
                <c:pt idx="102">
                  <c:v>43036</c:v>
                </c:pt>
                <c:pt idx="103">
                  <c:v>43037</c:v>
                </c:pt>
                <c:pt idx="104">
                  <c:v>43038</c:v>
                </c:pt>
                <c:pt idx="105">
                  <c:v>43039</c:v>
                </c:pt>
                <c:pt idx="106">
                  <c:v>43040</c:v>
                </c:pt>
                <c:pt idx="107">
                  <c:v>43041</c:v>
                </c:pt>
                <c:pt idx="108">
                  <c:v>43042</c:v>
                </c:pt>
                <c:pt idx="109">
                  <c:v>43043</c:v>
                </c:pt>
                <c:pt idx="110">
                  <c:v>43044</c:v>
                </c:pt>
                <c:pt idx="111">
                  <c:v>43045</c:v>
                </c:pt>
                <c:pt idx="112">
                  <c:v>43046</c:v>
                </c:pt>
                <c:pt idx="113">
                  <c:v>43047</c:v>
                </c:pt>
                <c:pt idx="114">
                  <c:v>43048</c:v>
                </c:pt>
                <c:pt idx="115">
                  <c:v>43049</c:v>
                </c:pt>
                <c:pt idx="116">
                  <c:v>43050</c:v>
                </c:pt>
                <c:pt idx="117">
                  <c:v>43051</c:v>
                </c:pt>
                <c:pt idx="118">
                  <c:v>43052</c:v>
                </c:pt>
                <c:pt idx="119">
                  <c:v>43053</c:v>
                </c:pt>
                <c:pt idx="120">
                  <c:v>43054</c:v>
                </c:pt>
                <c:pt idx="121">
                  <c:v>43055</c:v>
                </c:pt>
                <c:pt idx="122">
                  <c:v>43056</c:v>
                </c:pt>
                <c:pt idx="123">
                  <c:v>43057</c:v>
                </c:pt>
                <c:pt idx="124">
                  <c:v>43058</c:v>
                </c:pt>
                <c:pt idx="125">
                  <c:v>43059</c:v>
                </c:pt>
                <c:pt idx="126">
                  <c:v>43060</c:v>
                </c:pt>
                <c:pt idx="127">
                  <c:v>43061</c:v>
                </c:pt>
                <c:pt idx="128">
                  <c:v>43062</c:v>
                </c:pt>
                <c:pt idx="129">
                  <c:v>43063</c:v>
                </c:pt>
                <c:pt idx="130">
                  <c:v>43064</c:v>
                </c:pt>
                <c:pt idx="131">
                  <c:v>43065</c:v>
                </c:pt>
                <c:pt idx="132">
                  <c:v>43066</c:v>
                </c:pt>
                <c:pt idx="133">
                  <c:v>43067</c:v>
                </c:pt>
                <c:pt idx="134">
                  <c:v>43068</c:v>
                </c:pt>
                <c:pt idx="135">
                  <c:v>43069</c:v>
                </c:pt>
                <c:pt idx="136">
                  <c:v>43070</c:v>
                </c:pt>
                <c:pt idx="137">
                  <c:v>43071</c:v>
                </c:pt>
                <c:pt idx="138">
                  <c:v>43072</c:v>
                </c:pt>
                <c:pt idx="139">
                  <c:v>43073</c:v>
                </c:pt>
                <c:pt idx="140">
                  <c:v>43074</c:v>
                </c:pt>
                <c:pt idx="141">
                  <c:v>43075</c:v>
                </c:pt>
                <c:pt idx="142">
                  <c:v>43076</c:v>
                </c:pt>
                <c:pt idx="143">
                  <c:v>43077</c:v>
                </c:pt>
                <c:pt idx="144">
                  <c:v>43078</c:v>
                </c:pt>
                <c:pt idx="145">
                  <c:v>43079</c:v>
                </c:pt>
                <c:pt idx="146">
                  <c:v>43080</c:v>
                </c:pt>
                <c:pt idx="147">
                  <c:v>43081</c:v>
                </c:pt>
                <c:pt idx="148">
                  <c:v>43082</c:v>
                </c:pt>
                <c:pt idx="149">
                  <c:v>43083</c:v>
                </c:pt>
                <c:pt idx="150">
                  <c:v>43084</c:v>
                </c:pt>
                <c:pt idx="151">
                  <c:v>43085</c:v>
                </c:pt>
                <c:pt idx="152">
                  <c:v>43086</c:v>
                </c:pt>
                <c:pt idx="153">
                  <c:v>43087</c:v>
                </c:pt>
                <c:pt idx="154">
                  <c:v>43088</c:v>
                </c:pt>
                <c:pt idx="155">
                  <c:v>43089</c:v>
                </c:pt>
                <c:pt idx="156">
                  <c:v>43090</c:v>
                </c:pt>
                <c:pt idx="157">
                  <c:v>43091</c:v>
                </c:pt>
                <c:pt idx="158">
                  <c:v>43092</c:v>
                </c:pt>
                <c:pt idx="159">
                  <c:v>43093</c:v>
                </c:pt>
                <c:pt idx="160">
                  <c:v>43094</c:v>
                </c:pt>
                <c:pt idx="161">
                  <c:v>43095</c:v>
                </c:pt>
                <c:pt idx="162">
                  <c:v>43096</c:v>
                </c:pt>
                <c:pt idx="163">
                  <c:v>43097</c:v>
                </c:pt>
                <c:pt idx="164">
                  <c:v>43098</c:v>
                </c:pt>
                <c:pt idx="165">
                  <c:v>43099</c:v>
                </c:pt>
                <c:pt idx="166">
                  <c:v>43100</c:v>
                </c:pt>
                <c:pt idx="167">
                  <c:v>43101</c:v>
                </c:pt>
                <c:pt idx="168">
                  <c:v>43102</c:v>
                </c:pt>
                <c:pt idx="169">
                  <c:v>43103</c:v>
                </c:pt>
                <c:pt idx="170">
                  <c:v>43104</c:v>
                </c:pt>
                <c:pt idx="171">
                  <c:v>43105</c:v>
                </c:pt>
                <c:pt idx="172">
                  <c:v>43106</c:v>
                </c:pt>
                <c:pt idx="173">
                  <c:v>43107</c:v>
                </c:pt>
                <c:pt idx="174">
                  <c:v>43108</c:v>
                </c:pt>
                <c:pt idx="175">
                  <c:v>43109</c:v>
                </c:pt>
                <c:pt idx="176">
                  <c:v>43110</c:v>
                </c:pt>
                <c:pt idx="177">
                  <c:v>43111</c:v>
                </c:pt>
                <c:pt idx="178">
                  <c:v>43112</c:v>
                </c:pt>
                <c:pt idx="179">
                  <c:v>43113</c:v>
                </c:pt>
                <c:pt idx="180">
                  <c:v>43114</c:v>
                </c:pt>
                <c:pt idx="181">
                  <c:v>43115</c:v>
                </c:pt>
                <c:pt idx="182">
                  <c:v>43116</c:v>
                </c:pt>
                <c:pt idx="183">
                  <c:v>43117</c:v>
                </c:pt>
                <c:pt idx="184">
                  <c:v>43118</c:v>
                </c:pt>
                <c:pt idx="185">
                  <c:v>43119</c:v>
                </c:pt>
                <c:pt idx="186">
                  <c:v>43120</c:v>
                </c:pt>
                <c:pt idx="187">
                  <c:v>43121</c:v>
                </c:pt>
                <c:pt idx="188">
                  <c:v>43122</c:v>
                </c:pt>
                <c:pt idx="189">
                  <c:v>43123</c:v>
                </c:pt>
                <c:pt idx="190">
                  <c:v>43124</c:v>
                </c:pt>
                <c:pt idx="191">
                  <c:v>43125</c:v>
                </c:pt>
                <c:pt idx="192">
                  <c:v>43126</c:v>
                </c:pt>
                <c:pt idx="193">
                  <c:v>43127</c:v>
                </c:pt>
                <c:pt idx="194">
                  <c:v>43128</c:v>
                </c:pt>
                <c:pt idx="195">
                  <c:v>43129</c:v>
                </c:pt>
                <c:pt idx="196">
                  <c:v>43130</c:v>
                </c:pt>
                <c:pt idx="197">
                  <c:v>43131</c:v>
                </c:pt>
                <c:pt idx="198">
                  <c:v>43132</c:v>
                </c:pt>
                <c:pt idx="199">
                  <c:v>43133</c:v>
                </c:pt>
                <c:pt idx="200">
                  <c:v>43134</c:v>
                </c:pt>
                <c:pt idx="201">
                  <c:v>43135</c:v>
                </c:pt>
                <c:pt idx="202">
                  <c:v>43136</c:v>
                </c:pt>
                <c:pt idx="203">
                  <c:v>43137</c:v>
                </c:pt>
                <c:pt idx="204">
                  <c:v>43138</c:v>
                </c:pt>
                <c:pt idx="205">
                  <c:v>43139</c:v>
                </c:pt>
                <c:pt idx="206">
                  <c:v>43140</c:v>
                </c:pt>
                <c:pt idx="207">
                  <c:v>43141</c:v>
                </c:pt>
                <c:pt idx="208">
                  <c:v>43142</c:v>
                </c:pt>
                <c:pt idx="209">
                  <c:v>43143</c:v>
                </c:pt>
                <c:pt idx="210">
                  <c:v>43144</c:v>
                </c:pt>
                <c:pt idx="211">
                  <c:v>43145</c:v>
                </c:pt>
                <c:pt idx="212">
                  <c:v>43146</c:v>
                </c:pt>
                <c:pt idx="213">
                  <c:v>43147</c:v>
                </c:pt>
                <c:pt idx="214">
                  <c:v>43148</c:v>
                </c:pt>
                <c:pt idx="215">
                  <c:v>43149</c:v>
                </c:pt>
                <c:pt idx="216">
                  <c:v>43150</c:v>
                </c:pt>
                <c:pt idx="217">
                  <c:v>43151</c:v>
                </c:pt>
                <c:pt idx="218">
                  <c:v>43152</c:v>
                </c:pt>
                <c:pt idx="219">
                  <c:v>43153</c:v>
                </c:pt>
                <c:pt idx="220">
                  <c:v>43154</c:v>
                </c:pt>
                <c:pt idx="221">
                  <c:v>43155</c:v>
                </c:pt>
                <c:pt idx="222">
                  <c:v>43156</c:v>
                </c:pt>
                <c:pt idx="223">
                  <c:v>43157</c:v>
                </c:pt>
                <c:pt idx="224">
                  <c:v>43158</c:v>
                </c:pt>
                <c:pt idx="225">
                  <c:v>43159</c:v>
                </c:pt>
                <c:pt idx="226">
                  <c:v>43160</c:v>
                </c:pt>
                <c:pt idx="227">
                  <c:v>43161</c:v>
                </c:pt>
                <c:pt idx="228">
                  <c:v>43162</c:v>
                </c:pt>
                <c:pt idx="229">
                  <c:v>43163</c:v>
                </c:pt>
                <c:pt idx="230">
                  <c:v>43164</c:v>
                </c:pt>
                <c:pt idx="231">
                  <c:v>43165</c:v>
                </c:pt>
                <c:pt idx="232">
                  <c:v>43166</c:v>
                </c:pt>
                <c:pt idx="233">
                  <c:v>43167</c:v>
                </c:pt>
                <c:pt idx="234">
                  <c:v>43168</c:v>
                </c:pt>
                <c:pt idx="235">
                  <c:v>43169</c:v>
                </c:pt>
                <c:pt idx="236">
                  <c:v>43170</c:v>
                </c:pt>
                <c:pt idx="237">
                  <c:v>43171</c:v>
                </c:pt>
                <c:pt idx="238">
                  <c:v>43172</c:v>
                </c:pt>
                <c:pt idx="239">
                  <c:v>43173</c:v>
                </c:pt>
                <c:pt idx="240">
                  <c:v>43174</c:v>
                </c:pt>
                <c:pt idx="241">
                  <c:v>43175</c:v>
                </c:pt>
                <c:pt idx="242">
                  <c:v>43176</c:v>
                </c:pt>
                <c:pt idx="243">
                  <c:v>43177</c:v>
                </c:pt>
                <c:pt idx="244">
                  <c:v>43178</c:v>
                </c:pt>
                <c:pt idx="245">
                  <c:v>43179</c:v>
                </c:pt>
                <c:pt idx="246">
                  <c:v>43180</c:v>
                </c:pt>
                <c:pt idx="247">
                  <c:v>43181</c:v>
                </c:pt>
                <c:pt idx="248">
                  <c:v>43182</c:v>
                </c:pt>
                <c:pt idx="249">
                  <c:v>43183</c:v>
                </c:pt>
                <c:pt idx="250">
                  <c:v>43184</c:v>
                </c:pt>
                <c:pt idx="251">
                  <c:v>43185</c:v>
                </c:pt>
                <c:pt idx="252">
                  <c:v>43186</c:v>
                </c:pt>
                <c:pt idx="253">
                  <c:v>43187</c:v>
                </c:pt>
                <c:pt idx="254">
                  <c:v>43188</c:v>
                </c:pt>
                <c:pt idx="255">
                  <c:v>43189</c:v>
                </c:pt>
                <c:pt idx="256">
                  <c:v>43190</c:v>
                </c:pt>
                <c:pt idx="257">
                  <c:v>43191</c:v>
                </c:pt>
                <c:pt idx="258">
                  <c:v>43192</c:v>
                </c:pt>
                <c:pt idx="259">
                  <c:v>43193</c:v>
                </c:pt>
                <c:pt idx="260">
                  <c:v>43194</c:v>
                </c:pt>
                <c:pt idx="261">
                  <c:v>43195</c:v>
                </c:pt>
                <c:pt idx="262">
                  <c:v>43196</c:v>
                </c:pt>
                <c:pt idx="263">
                  <c:v>43197</c:v>
                </c:pt>
              </c:numCache>
            </c:numRef>
          </c:xVal>
          <c:yVal>
            <c:numRef>
              <c:f>inputs_S1!$I$6:$I$269</c:f>
              <c:numCache>
                <c:formatCode>0.00</c:formatCode>
                <c:ptCount val="264"/>
                <c:pt idx="0">
                  <c:v>0.6</c:v>
                </c:pt>
                <c:pt idx="1">
                  <c:v>0.57666666666666599</c:v>
                </c:pt>
                <c:pt idx="2">
                  <c:v>0.57291666666666596</c:v>
                </c:pt>
                <c:pt idx="3">
                  <c:v>0.56916666666666593</c:v>
                </c:pt>
                <c:pt idx="4">
                  <c:v>0.5654166666666659</c:v>
                </c:pt>
                <c:pt idx="5">
                  <c:v>0.56166666666666587</c:v>
                </c:pt>
                <c:pt idx="6">
                  <c:v>0.55791666666666584</c:v>
                </c:pt>
                <c:pt idx="7">
                  <c:v>0.55416666666666581</c:v>
                </c:pt>
                <c:pt idx="8">
                  <c:v>0.55041666666666578</c:v>
                </c:pt>
                <c:pt idx="9">
                  <c:v>0.54666666666666575</c:v>
                </c:pt>
                <c:pt idx="10">
                  <c:v>0.54291666666666571</c:v>
                </c:pt>
                <c:pt idx="11">
                  <c:v>0.53916666666666568</c:v>
                </c:pt>
                <c:pt idx="12">
                  <c:v>0.53541666666666565</c:v>
                </c:pt>
                <c:pt idx="13">
                  <c:v>0.53166666666666562</c:v>
                </c:pt>
                <c:pt idx="14">
                  <c:v>0.52791666666666559</c:v>
                </c:pt>
                <c:pt idx="15">
                  <c:v>0.52416666666666556</c:v>
                </c:pt>
                <c:pt idx="16">
                  <c:v>0.52041666666666553</c:v>
                </c:pt>
                <c:pt idx="17">
                  <c:v>0.5166666666666655</c:v>
                </c:pt>
                <c:pt idx="18">
                  <c:v>0.51291666666666547</c:v>
                </c:pt>
                <c:pt idx="19">
                  <c:v>0.50916666666666544</c:v>
                </c:pt>
                <c:pt idx="20">
                  <c:v>0.5054166666666654</c:v>
                </c:pt>
                <c:pt idx="21">
                  <c:v>0.50166666666666537</c:v>
                </c:pt>
                <c:pt idx="22">
                  <c:v>0.4979166666666654</c:v>
                </c:pt>
                <c:pt idx="23">
                  <c:v>0.49416666666666542</c:v>
                </c:pt>
                <c:pt idx="24">
                  <c:v>0.49041666666666545</c:v>
                </c:pt>
                <c:pt idx="25">
                  <c:v>0.48666666666666547</c:v>
                </c:pt>
                <c:pt idx="26">
                  <c:v>0.4829166666666655</c:v>
                </c:pt>
                <c:pt idx="27">
                  <c:v>0.47916666666666552</c:v>
                </c:pt>
                <c:pt idx="28">
                  <c:v>0.47541666666666554</c:v>
                </c:pt>
                <c:pt idx="29">
                  <c:v>0.47166666666666557</c:v>
                </c:pt>
                <c:pt idx="30">
                  <c:v>0.46791666666666559</c:v>
                </c:pt>
                <c:pt idx="31">
                  <c:v>0.46416666666666562</c:v>
                </c:pt>
                <c:pt idx="32">
                  <c:v>0.46041666666666564</c:v>
                </c:pt>
                <c:pt idx="33">
                  <c:v>0.456666666666666</c:v>
                </c:pt>
                <c:pt idx="34">
                  <c:v>0.44844444444444381</c:v>
                </c:pt>
                <c:pt idx="35">
                  <c:v>0.44022222222222163</c:v>
                </c:pt>
                <c:pt idx="36">
                  <c:v>0.43199999999999944</c:v>
                </c:pt>
                <c:pt idx="37">
                  <c:v>0.42377777777777725</c:v>
                </c:pt>
                <c:pt idx="38">
                  <c:v>0.41555555555555507</c:v>
                </c:pt>
                <c:pt idx="39">
                  <c:v>0.40733333333333288</c:v>
                </c:pt>
                <c:pt idx="40">
                  <c:v>0.39911111111111069</c:v>
                </c:pt>
                <c:pt idx="41">
                  <c:v>0.39088888888888851</c:v>
                </c:pt>
                <c:pt idx="42">
                  <c:v>0.38266666666666632</c:v>
                </c:pt>
                <c:pt idx="43">
                  <c:v>0.37444444444444414</c:v>
                </c:pt>
                <c:pt idx="44">
                  <c:v>0.36622222222222195</c:v>
                </c:pt>
                <c:pt idx="45">
                  <c:v>0.35799999999999976</c:v>
                </c:pt>
                <c:pt idx="46">
                  <c:v>0.34977777777777758</c:v>
                </c:pt>
                <c:pt idx="47">
                  <c:v>0.34155555555555539</c:v>
                </c:pt>
                <c:pt idx="48">
                  <c:v>0.33333333333333298</c:v>
                </c:pt>
                <c:pt idx="49">
                  <c:v>0.33380952380952339</c:v>
                </c:pt>
                <c:pt idx="50">
                  <c:v>0.3342857142857138</c:v>
                </c:pt>
                <c:pt idx="51">
                  <c:v>0.33476190476190421</c:v>
                </c:pt>
                <c:pt idx="52">
                  <c:v>0.33523809523809461</c:v>
                </c:pt>
                <c:pt idx="53">
                  <c:v>0.33571428571428502</c:v>
                </c:pt>
                <c:pt idx="54">
                  <c:v>0.33619047619047543</c:v>
                </c:pt>
                <c:pt idx="55">
                  <c:v>0.336666666666666</c:v>
                </c:pt>
                <c:pt idx="56">
                  <c:v>0.328666666666666</c:v>
                </c:pt>
                <c:pt idx="57">
                  <c:v>0.32066666666666599</c:v>
                </c:pt>
                <c:pt idx="58">
                  <c:v>0.31266666666666598</c:v>
                </c:pt>
                <c:pt idx="59">
                  <c:v>0.30466666666666598</c:v>
                </c:pt>
                <c:pt idx="60">
                  <c:v>0.29666666666666602</c:v>
                </c:pt>
                <c:pt idx="61">
                  <c:v>0.29066666666666602</c:v>
                </c:pt>
                <c:pt idx="62">
                  <c:v>0.28466666666666601</c:v>
                </c:pt>
                <c:pt idx="63">
                  <c:v>0.27866666666666601</c:v>
                </c:pt>
                <c:pt idx="64">
                  <c:v>0.272666666666666</c:v>
                </c:pt>
                <c:pt idx="65">
                  <c:v>0.266666666666666</c:v>
                </c:pt>
                <c:pt idx="66">
                  <c:v>0.26799999999999941</c:v>
                </c:pt>
                <c:pt idx="67">
                  <c:v>0.26933333333333281</c:v>
                </c:pt>
                <c:pt idx="68">
                  <c:v>0.27066666666666622</c:v>
                </c:pt>
                <c:pt idx="69">
                  <c:v>0.27199999999999963</c:v>
                </c:pt>
                <c:pt idx="70">
                  <c:v>0.27333333333333304</c:v>
                </c:pt>
                <c:pt idx="71">
                  <c:v>0.27466666666666645</c:v>
                </c:pt>
                <c:pt idx="72">
                  <c:v>0.27599999999999986</c:v>
                </c:pt>
                <c:pt idx="73">
                  <c:v>0.27733333333333327</c:v>
                </c:pt>
                <c:pt idx="74">
                  <c:v>0.27866666666666667</c:v>
                </c:pt>
                <c:pt idx="75">
                  <c:v>0.28000000000000003</c:v>
                </c:pt>
                <c:pt idx="76">
                  <c:v>0.28133333333333321</c:v>
                </c:pt>
                <c:pt idx="77">
                  <c:v>0.2826666666666664</c:v>
                </c:pt>
                <c:pt idx="78">
                  <c:v>0.28399999999999959</c:v>
                </c:pt>
                <c:pt idx="79">
                  <c:v>0.28533333333333277</c:v>
                </c:pt>
                <c:pt idx="80">
                  <c:v>0.28666666666666601</c:v>
                </c:pt>
                <c:pt idx="81">
                  <c:v>0.2902222222222216</c:v>
                </c:pt>
                <c:pt idx="82">
                  <c:v>0.29377777777777719</c:v>
                </c:pt>
                <c:pt idx="83">
                  <c:v>0.29733333333333278</c:v>
                </c:pt>
                <c:pt idx="84">
                  <c:v>0.30088888888888837</c:v>
                </c:pt>
                <c:pt idx="85">
                  <c:v>0.30444444444444396</c:v>
                </c:pt>
                <c:pt idx="86">
                  <c:v>0.30799999999999955</c:v>
                </c:pt>
                <c:pt idx="87">
                  <c:v>0.31155555555555514</c:v>
                </c:pt>
                <c:pt idx="88">
                  <c:v>0.31511111111111073</c:v>
                </c:pt>
                <c:pt idx="89">
                  <c:v>0.31866666666666632</c:v>
                </c:pt>
                <c:pt idx="90">
                  <c:v>0.32222222222222191</c:v>
                </c:pt>
                <c:pt idx="91">
                  <c:v>0.3257777777777775</c:v>
                </c:pt>
                <c:pt idx="92">
                  <c:v>0.32933333333333309</c:v>
                </c:pt>
                <c:pt idx="93">
                  <c:v>0.33288888888888868</c:v>
                </c:pt>
                <c:pt idx="94">
                  <c:v>0.33644444444444427</c:v>
                </c:pt>
                <c:pt idx="95">
                  <c:v>0.34</c:v>
                </c:pt>
                <c:pt idx="96">
                  <c:v>0.34166666666666651</c:v>
                </c:pt>
                <c:pt idx="97">
                  <c:v>0.34333333333333299</c:v>
                </c:pt>
                <c:pt idx="98">
                  <c:v>0.362222222222222</c:v>
                </c:pt>
                <c:pt idx="99">
                  <c:v>0.38111111111111101</c:v>
                </c:pt>
                <c:pt idx="100">
                  <c:v>0.4</c:v>
                </c:pt>
                <c:pt idx="101">
                  <c:v>0.40844444444444444</c:v>
                </c:pt>
                <c:pt idx="102">
                  <c:v>0.41688888888888886</c:v>
                </c:pt>
                <c:pt idx="103">
                  <c:v>0.42533333333333329</c:v>
                </c:pt>
                <c:pt idx="104">
                  <c:v>0.43377777777777771</c:v>
                </c:pt>
                <c:pt idx="105">
                  <c:v>0.44222222222222213</c:v>
                </c:pt>
                <c:pt idx="106">
                  <c:v>0.45066666666666655</c:v>
                </c:pt>
                <c:pt idx="107">
                  <c:v>0.45911111111111097</c:v>
                </c:pt>
                <c:pt idx="108">
                  <c:v>0.46755555555555539</c:v>
                </c:pt>
                <c:pt idx="109">
                  <c:v>0.47599999999999981</c:v>
                </c:pt>
                <c:pt idx="110">
                  <c:v>0.48444444444444423</c:v>
                </c:pt>
                <c:pt idx="111">
                  <c:v>0.49288888888888865</c:v>
                </c:pt>
                <c:pt idx="112">
                  <c:v>0.50133333333333308</c:v>
                </c:pt>
                <c:pt idx="113">
                  <c:v>0.50977777777777744</c:v>
                </c:pt>
                <c:pt idx="114">
                  <c:v>0.51822222222222181</c:v>
                </c:pt>
                <c:pt idx="115">
                  <c:v>0.52666666666666595</c:v>
                </c:pt>
                <c:pt idx="116">
                  <c:v>0.53799999999999937</c:v>
                </c:pt>
                <c:pt idx="117">
                  <c:v>0.54933333333333279</c:v>
                </c:pt>
                <c:pt idx="118">
                  <c:v>0.5606666666666662</c:v>
                </c:pt>
                <c:pt idx="119">
                  <c:v>0.57199999999999962</c:v>
                </c:pt>
                <c:pt idx="120">
                  <c:v>0.58333333333333304</c:v>
                </c:pt>
                <c:pt idx="121">
                  <c:v>0.58666666666666645</c:v>
                </c:pt>
                <c:pt idx="122">
                  <c:v>0.58999999999999986</c:v>
                </c:pt>
                <c:pt idx="123">
                  <c:v>0.59333333333333327</c:v>
                </c:pt>
                <c:pt idx="124">
                  <c:v>0.59666666666666668</c:v>
                </c:pt>
                <c:pt idx="125">
                  <c:v>0.6</c:v>
                </c:pt>
                <c:pt idx="126">
                  <c:v>0.60599999999999998</c:v>
                </c:pt>
                <c:pt idx="127">
                  <c:v>0.61199999999999999</c:v>
                </c:pt>
                <c:pt idx="128">
                  <c:v>0.61799999999999999</c:v>
                </c:pt>
                <c:pt idx="129">
                  <c:v>0.624</c:v>
                </c:pt>
                <c:pt idx="130">
                  <c:v>0.63</c:v>
                </c:pt>
                <c:pt idx="131">
                  <c:v>0.63600000000000001</c:v>
                </c:pt>
                <c:pt idx="132">
                  <c:v>0.64200000000000002</c:v>
                </c:pt>
                <c:pt idx="133">
                  <c:v>0.64800000000000002</c:v>
                </c:pt>
                <c:pt idx="134">
                  <c:v>0.65400000000000003</c:v>
                </c:pt>
                <c:pt idx="135">
                  <c:v>0.66</c:v>
                </c:pt>
                <c:pt idx="136">
                  <c:v>0.66733333333333322</c:v>
                </c:pt>
                <c:pt idx="137">
                  <c:v>0.67466666666666641</c:v>
                </c:pt>
                <c:pt idx="138">
                  <c:v>0.68199999999999961</c:v>
                </c:pt>
                <c:pt idx="139">
                  <c:v>0.6893333333333328</c:v>
                </c:pt>
                <c:pt idx="140">
                  <c:v>0.69666666666666599</c:v>
                </c:pt>
                <c:pt idx="141">
                  <c:v>0.6953333333333328</c:v>
                </c:pt>
                <c:pt idx="142">
                  <c:v>0.69399999999999962</c:v>
                </c:pt>
                <c:pt idx="143">
                  <c:v>0.69266666666666643</c:v>
                </c:pt>
                <c:pt idx="144">
                  <c:v>0.69133333333333324</c:v>
                </c:pt>
                <c:pt idx="145">
                  <c:v>0.69</c:v>
                </c:pt>
                <c:pt idx="146">
                  <c:v>0.69266666666666654</c:v>
                </c:pt>
                <c:pt idx="147">
                  <c:v>0.69533333333333314</c:v>
                </c:pt>
                <c:pt idx="148">
                  <c:v>0.69799999999999973</c:v>
                </c:pt>
                <c:pt idx="149">
                  <c:v>0.70066666666666633</c:v>
                </c:pt>
                <c:pt idx="150">
                  <c:v>0.70333333333333292</c:v>
                </c:pt>
                <c:pt idx="151">
                  <c:v>0.70599999999999952</c:v>
                </c:pt>
                <c:pt idx="152">
                  <c:v>0.70866666666666611</c:v>
                </c:pt>
                <c:pt idx="153">
                  <c:v>0.71133333333333271</c:v>
                </c:pt>
                <c:pt idx="154">
                  <c:v>0.7139999999999993</c:v>
                </c:pt>
                <c:pt idx="155">
                  <c:v>0.71666666666666601</c:v>
                </c:pt>
                <c:pt idx="156">
                  <c:v>0.71933333333333282</c:v>
                </c:pt>
                <c:pt idx="157">
                  <c:v>0.72199999999999964</c:v>
                </c:pt>
                <c:pt idx="158">
                  <c:v>0.72466666666666646</c:v>
                </c:pt>
                <c:pt idx="159">
                  <c:v>0.72733333333333328</c:v>
                </c:pt>
                <c:pt idx="160">
                  <c:v>0.73</c:v>
                </c:pt>
                <c:pt idx="161">
                  <c:v>0.74</c:v>
                </c:pt>
                <c:pt idx="162">
                  <c:v>0.74083333333333323</c:v>
                </c:pt>
                <c:pt idx="163">
                  <c:v>0.74166666666666647</c:v>
                </c:pt>
                <c:pt idx="164">
                  <c:v>0.74249999999999972</c:v>
                </c:pt>
                <c:pt idx="165">
                  <c:v>0.74333333333333296</c:v>
                </c:pt>
                <c:pt idx="166">
                  <c:v>0.74599999999999966</c:v>
                </c:pt>
                <c:pt idx="167">
                  <c:v>0.74866666666666637</c:v>
                </c:pt>
                <c:pt idx="168">
                  <c:v>0.75133333333333308</c:v>
                </c:pt>
                <c:pt idx="169">
                  <c:v>0.75399999999999978</c:v>
                </c:pt>
                <c:pt idx="170">
                  <c:v>0.75666666666666649</c:v>
                </c:pt>
                <c:pt idx="171">
                  <c:v>0.75933333333333319</c:v>
                </c:pt>
                <c:pt idx="172">
                  <c:v>0.7619999999999999</c:v>
                </c:pt>
                <c:pt idx="173">
                  <c:v>0.76466666666666661</c:v>
                </c:pt>
                <c:pt idx="174">
                  <c:v>0.76733333333333331</c:v>
                </c:pt>
                <c:pt idx="175">
                  <c:v>0.77</c:v>
                </c:pt>
                <c:pt idx="176">
                  <c:v>0.77333333333333298</c:v>
                </c:pt>
                <c:pt idx="177">
                  <c:v>0.77666666666666595</c:v>
                </c:pt>
                <c:pt idx="178">
                  <c:v>0.77611111111111042</c:v>
                </c:pt>
                <c:pt idx="179">
                  <c:v>0.77555555555555489</c:v>
                </c:pt>
                <c:pt idx="180">
                  <c:v>0.77499999999999936</c:v>
                </c:pt>
                <c:pt idx="181">
                  <c:v>0.77444444444444382</c:v>
                </c:pt>
                <c:pt idx="182">
                  <c:v>0.77388888888888829</c:v>
                </c:pt>
                <c:pt idx="183">
                  <c:v>0.77333333333333276</c:v>
                </c:pt>
                <c:pt idx="184">
                  <c:v>0.77277777777777723</c:v>
                </c:pt>
                <c:pt idx="185">
                  <c:v>0.7722222222222217</c:v>
                </c:pt>
                <c:pt idx="186">
                  <c:v>0.77166666666666617</c:v>
                </c:pt>
                <c:pt idx="187">
                  <c:v>0.77111111111111064</c:v>
                </c:pt>
                <c:pt idx="188">
                  <c:v>0.77055555555555511</c:v>
                </c:pt>
                <c:pt idx="189">
                  <c:v>0.76999999999999957</c:v>
                </c:pt>
                <c:pt idx="190">
                  <c:v>0.76944444444444404</c:v>
                </c:pt>
                <c:pt idx="191">
                  <c:v>0.76888888888888851</c:v>
                </c:pt>
                <c:pt idx="192">
                  <c:v>0.76833333333333298</c:v>
                </c:pt>
                <c:pt idx="193">
                  <c:v>0.76777777777777745</c:v>
                </c:pt>
                <c:pt idx="194">
                  <c:v>0.76722222222222192</c:v>
                </c:pt>
                <c:pt idx="195">
                  <c:v>0.76666666666666605</c:v>
                </c:pt>
                <c:pt idx="196">
                  <c:v>0.77023809523809461</c:v>
                </c:pt>
                <c:pt idx="197">
                  <c:v>0.77380952380952317</c:v>
                </c:pt>
                <c:pt idx="198">
                  <c:v>0.77738095238095173</c:v>
                </c:pt>
                <c:pt idx="199">
                  <c:v>0.78095238095238029</c:v>
                </c:pt>
                <c:pt idx="200">
                  <c:v>0.78452380952380885</c:v>
                </c:pt>
                <c:pt idx="201">
                  <c:v>0.7880952380952374</c:v>
                </c:pt>
                <c:pt idx="202">
                  <c:v>0.79166666666666596</c:v>
                </c:pt>
                <c:pt idx="203">
                  <c:v>0.79523809523809452</c:v>
                </c:pt>
                <c:pt idx="204">
                  <c:v>0.79880952380952308</c:v>
                </c:pt>
                <c:pt idx="205">
                  <c:v>0.80238095238095164</c:v>
                </c:pt>
                <c:pt idx="206">
                  <c:v>0.8059523809523802</c:v>
                </c:pt>
                <c:pt idx="207">
                  <c:v>0.80952380952380876</c:v>
                </c:pt>
                <c:pt idx="208">
                  <c:v>0.81309523809523732</c:v>
                </c:pt>
                <c:pt idx="209">
                  <c:v>0.81666666666666599</c:v>
                </c:pt>
                <c:pt idx="210">
                  <c:v>0.80944444444444386</c:v>
                </c:pt>
                <c:pt idx="211">
                  <c:v>0.80222222222222173</c:v>
                </c:pt>
                <c:pt idx="212">
                  <c:v>0.7949999999999996</c:v>
                </c:pt>
                <c:pt idx="213">
                  <c:v>0.78777777777777747</c:v>
                </c:pt>
                <c:pt idx="214">
                  <c:v>0.78055555555555534</c:v>
                </c:pt>
                <c:pt idx="215">
                  <c:v>0.77333333333333298</c:v>
                </c:pt>
                <c:pt idx="216">
                  <c:v>0.77799999999999958</c:v>
                </c:pt>
                <c:pt idx="217">
                  <c:v>0.78266666666666618</c:v>
                </c:pt>
                <c:pt idx="218">
                  <c:v>0.78733333333333277</c:v>
                </c:pt>
                <c:pt idx="219">
                  <c:v>0.79199999999999937</c:v>
                </c:pt>
                <c:pt idx="220">
                  <c:v>0.79666666666666597</c:v>
                </c:pt>
                <c:pt idx="221">
                  <c:v>0.79999999999999938</c:v>
                </c:pt>
                <c:pt idx="222">
                  <c:v>0.80333333333333279</c:v>
                </c:pt>
                <c:pt idx="223">
                  <c:v>0.8066666666666662</c:v>
                </c:pt>
                <c:pt idx="224">
                  <c:v>0.80999999999999961</c:v>
                </c:pt>
                <c:pt idx="225">
                  <c:v>0.81333333333333302</c:v>
                </c:pt>
                <c:pt idx="226">
                  <c:v>0.80533333333333301</c:v>
                </c:pt>
                <c:pt idx="227">
                  <c:v>0.79733333333333301</c:v>
                </c:pt>
                <c:pt idx="228">
                  <c:v>0.789333333333333</c:v>
                </c:pt>
                <c:pt idx="229">
                  <c:v>0.78133333333333299</c:v>
                </c:pt>
                <c:pt idx="230">
                  <c:v>0.77333333333333298</c:v>
                </c:pt>
                <c:pt idx="231">
                  <c:v>0.77799999999999958</c:v>
                </c:pt>
                <c:pt idx="232">
                  <c:v>0.78266666666666618</c:v>
                </c:pt>
                <c:pt idx="233">
                  <c:v>0.78733333333333277</c:v>
                </c:pt>
                <c:pt idx="234">
                  <c:v>0.79199999999999937</c:v>
                </c:pt>
                <c:pt idx="235">
                  <c:v>0.79666666666666597</c:v>
                </c:pt>
                <c:pt idx="236">
                  <c:v>0.79599999999999937</c:v>
                </c:pt>
                <c:pt idx="237">
                  <c:v>0.79533333333333278</c:v>
                </c:pt>
                <c:pt idx="238">
                  <c:v>0.79466666666666619</c:v>
                </c:pt>
                <c:pt idx="239">
                  <c:v>0.79399999999999959</c:v>
                </c:pt>
                <c:pt idx="240">
                  <c:v>0.793333333333333</c:v>
                </c:pt>
                <c:pt idx="241">
                  <c:v>0.78666666666666596</c:v>
                </c:pt>
                <c:pt idx="242">
                  <c:v>0.78749999999999942</c:v>
                </c:pt>
                <c:pt idx="243">
                  <c:v>0.78833333333333289</c:v>
                </c:pt>
                <c:pt idx="244">
                  <c:v>0.78916666666666635</c:v>
                </c:pt>
                <c:pt idx="245">
                  <c:v>0.79</c:v>
                </c:pt>
                <c:pt idx="246">
                  <c:v>0.79066666666666663</c:v>
                </c:pt>
                <c:pt idx="247">
                  <c:v>0.79133333333333322</c:v>
                </c:pt>
                <c:pt idx="248">
                  <c:v>0.79199999999999982</c:v>
                </c:pt>
                <c:pt idx="249">
                  <c:v>0.79266666666666641</c:v>
                </c:pt>
                <c:pt idx="250">
                  <c:v>0.793333333333333</c:v>
                </c:pt>
                <c:pt idx="251">
                  <c:v>0.78333333333333299</c:v>
                </c:pt>
                <c:pt idx="252">
                  <c:v>0.77333333333333298</c:v>
                </c:pt>
                <c:pt idx="253">
                  <c:v>0.76333333333333298</c:v>
                </c:pt>
                <c:pt idx="254">
                  <c:v>0.75333333333333297</c:v>
                </c:pt>
                <c:pt idx="255">
                  <c:v>0.74333333333333296</c:v>
                </c:pt>
                <c:pt idx="256">
                  <c:v>0.74066666666666636</c:v>
                </c:pt>
                <c:pt idx="257">
                  <c:v>0.73799999999999977</c:v>
                </c:pt>
                <c:pt idx="258">
                  <c:v>0.73533333333333317</c:v>
                </c:pt>
                <c:pt idx="259">
                  <c:v>0.73266666666666658</c:v>
                </c:pt>
                <c:pt idx="260">
                  <c:v>0.73</c:v>
                </c:pt>
                <c:pt idx="261">
                  <c:v>0.73001690049543921</c:v>
                </c:pt>
                <c:pt idx="262">
                  <c:v>0.73003380099087845</c:v>
                </c:pt>
                <c:pt idx="263">
                  <c:v>0.73005070148631768</c:v>
                </c:pt>
              </c:numCache>
            </c:numRef>
          </c:yVal>
          <c:smooth val="0"/>
        </c:ser>
        <c:ser>
          <c:idx val="5"/>
          <c:order val="1"/>
          <c:tx>
            <c:strRef>
              <c:f>inputs_S1!$E$5</c:f>
              <c:strCache>
                <c:ptCount val="1"/>
                <c:pt idx="0">
                  <c:v>media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inputs_S1!$A$6:$A$269</c:f>
              <c:numCache>
                <c:formatCode>m/d/yyyy</c:formatCode>
                <c:ptCount val="264"/>
                <c:pt idx="0">
                  <c:v>42934</c:v>
                </c:pt>
                <c:pt idx="1">
                  <c:v>42935</c:v>
                </c:pt>
                <c:pt idx="2">
                  <c:v>42967</c:v>
                </c:pt>
                <c:pt idx="3">
                  <c:v>42982</c:v>
                </c:pt>
                <c:pt idx="4">
                  <c:v>42989</c:v>
                </c:pt>
                <c:pt idx="5">
                  <c:v>42994</c:v>
                </c:pt>
                <c:pt idx="6">
                  <c:v>42999</c:v>
                </c:pt>
                <c:pt idx="7">
                  <c:v>43009</c:v>
                </c:pt>
                <c:pt idx="8">
                  <c:v>43014</c:v>
                </c:pt>
                <c:pt idx="9">
                  <c:v>43029</c:v>
                </c:pt>
                <c:pt idx="10">
                  <c:v>43031</c:v>
                </c:pt>
                <c:pt idx="11">
                  <c:v>43034</c:v>
                </c:pt>
                <c:pt idx="12">
                  <c:v>43049</c:v>
                </c:pt>
                <c:pt idx="13">
                  <c:v>43054</c:v>
                </c:pt>
                <c:pt idx="14">
                  <c:v>43059</c:v>
                </c:pt>
                <c:pt idx="15">
                  <c:v>43069</c:v>
                </c:pt>
                <c:pt idx="16">
                  <c:v>43074</c:v>
                </c:pt>
                <c:pt idx="17">
                  <c:v>43079</c:v>
                </c:pt>
                <c:pt idx="18">
                  <c:v>43089</c:v>
                </c:pt>
                <c:pt idx="19">
                  <c:v>43094</c:v>
                </c:pt>
                <c:pt idx="20">
                  <c:v>43095</c:v>
                </c:pt>
                <c:pt idx="21">
                  <c:v>43099</c:v>
                </c:pt>
                <c:pt idx="22">
                  <c:v>43109</c:v>
                </c:pt>
                <c:pt idx="23">
                  <c:v>43111</c:v>
                </c:pt>
                <c:pt idx="24">
                  <c:v>43129</c:v>
                </c:pt>
                <c:pt idx="25">
                  <c:v>43143</c:v>
                </c:pt>
                <c:pt idx="26">
                  <c:v>43149</c:v>
                </c:pt>
                <c:pt idx="27">
                  <c:v>43154</c:v>
                </c:pt>
                <c:pt idx="28">
                  <c:v>43159</c:v>
                </c:pt>
                <c:pt idx="29">
                  <c:v>43164</c:v>
                </c:pt>
                <c:pt idx="30">
                  <c:v>43169</c:v>
                </c:pt>
                <c:pt idx="31">
                  <c:v>43174</c:v>
                </c:pt>
                <c:pt idx="32">
                  <c:v>43175</c:v>
                </c:pt>
                <c:pt idx="33">
                  <c:v>43179</c:v>
                </c:pt>
                <c:pt idx="34">
                  <c:v>43184</c:v>
                </c:pt>
                <c:pt idx="35">
                  <c:v>43189</c:v>
                </c:pt>
                <c:pt idx="36">
                  <c:v>43194</c:v>
                </c:pt>
              </c:numCache>
            </c:numRef>
          </c:xVal>
          <c:yVal>
            <c:numRef>
              <c:f>inputs_S1!$E$6:$E$269</c:f>
              <c:numCache>
                <c:formatCode>General</c:formatCode>
                <c:ptCount val="264"/>
                <c:pt idx="0">
                  <c:v>0.6</c:v>
                </c:pt>
                <c:pt idx="1">
                  <c:v>0.57666666666666599</c:v>
                </c:pt>
                <c:pt idx="2">
                  <c:v>0.456666666666666</c:v>
                </c:pt>
                <c:pt idx="3">
                  <c:v>0.33333333333333298</c:v>
                </c:pt>
                <c:pt idx="4">
                  <c:v>0.336666666666666</c:v>
                </c:pt>
                <c:pt idx="5">
                  <c:v>0.29666666666666602</c:v>
                </c:pt>
                <c:pt idx="6">
                  <c:v>0.266666666666666</c:v>
                </c:pt>
                <c:pt idx="7">
                  <c:v>0.28000000000000003</c:v>
                </c:pt>
                <c:pt idx="8">
                  <c:v>0.28666666666666601</c:v>
                </c:pt>
                <c:pt idx="9">
                  <c:v>0.34</c:v>
                </c:pt>
                <c:pt idx="10">
                  <c:v>0.34333333333333299</c:v>
                </c:pt>
                <c:pt idx="11">
                  <c:v>0.4</c:v>
                </c:pt>
                <c:pt idx="12">
                  <c:v>0.52666666666666595</c:v>
                </c:pt>
                <c:pt idx="13">
                  <c:v>0.58333333333333304</c:v>
                </c:pt>
                <c:pt idx="14">
                  <c:v>0.6</c:v>
                </c:pt>
                <c:pt idx="15">
                  <c:v>0.66</c:v>
                </c:pt>
                <c:pt idx="16">
                  <c:v>0.69666666666666599</c:v>
                </c:pt>
                <c:pt idx="17">
                  <c:v>0.69</c:v>
                </c:pt>
                <c:pt idx="18">
                  <c:v>0.71666666666666601</c:v>
                </c:pt>
                <c:pt idx="19">
                  <c:v>0.73</c:v>
                </c:pt>
                <c:pt idx="20">
                  <c:v>0.74</c:v>
                </c:pt>
                <c:pt idx="21">
                  <c:v>0.74333333333333296</c:v>
                </c:pt>
                <c:pt idx="22">
                  <c:v>0.77</c:v>
                </c:pt>
                <c:pt idx="23">
                  <c:v>0.77666666666666595</c:v>
                </c:pt>
                <c:pt idx="24">
                  <c:v>0.76666666666666605</c:v>
                </c:pt>
                <c:pt idx="25">
                  <c:v>0.81666666666666599</c:v>
                </c:pt>
                <c:pt idx="26">
                  <c:v>0.77333333333333298</c:v>
                </c:pt>
                <c:pt idx="27">
                  <c:v>0.79666666666666597</c:v>
                </c:pt>
                <c:pt idx="28">
                  <c:v>0.81333333333333302</c:v>
                </c:pt>
                <c:pt idx="29">
                  <c:v>0.77333333333333298</c:v>
                </c:pt>
                <c:pt idx="30">
                  <c:v>0.79666666666666597</c:v>
                </c:pt>
                <c:pt idx="31">
                  <c:v>0.793333333333333</c:v>
                </c:pt>
                <c:pt idx="32">
                  <c:v>0.78666666666666596</c:v>
                </c:pt>
                <c:pt idx="33">
                  <c:v>0.79</c:v>
                </c:pt>
                <c:pt idx="34">
                  <c:v>0.793333333333333</c:v>
                </c:pt>
                <c:pt idx="35">
                  <c:v>0.74333333333333296</c:v>
                </c:pt>
                <c:pt idx="36">
                  <c:v>0.73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285440"/>
        <c:axId val="138286976"/>
      </c:scatterChart>
      <c:valAx>
        <c:axId val="13828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286976"/>
        <c:crosses val="autoZero"/>
        <c:crossBetween val="midCat"/>
      </c:valAx>
      <c:valAx>
        <c:axId val="13828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285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inputs_S1!$J$5</c:f>
              <c:strCache>
                <c:ptCount val="1"/>
                <c:pt idx="0">
                  <c:v>Kc interpolado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inputs_S1!$G$6:$G$269</c:f>
              <c:numCache>
                <c:formatCode>m/d/yyyy</c:formatCode>
                <c:ptCount val="264"/>
                <c:pt idx="0">
                  <c:v>42934</c:v>
                </c:pt>
                <c:pt idx="1">
                  <c:v>42935</c:v>
                </c:pt>
                <c:pt idx="2">
                  <c:v>42936</c:v>
                </c:pt>
                <c:pt idx="3">
                  <c:v>42937</c:v>
                </c:pt>
                <c:pt idx="4">
                  <c:v>42938</c:v>
                </c:pt>
                <c:pt idx="5">
                  <c:v>42939</c:v>
                </c:pt>
                <c:pt idx="6">
                  <c:v>42940</c:v>
                </c:pt>
                <c:pt idx="7">
                  <c:v>42941</c:v>
                </c:pt>
                <c:pt idx="8">
                  <c:v>42942</c:v>
                </c:pt>
                <c:pt idx="9">
                  <c:v>42943</c:v>
                </c:pt>
                <c:pt idx="10">
                  <c:v>42944</c:v>
                </c:pt>
                <c:pt idx="11">
                  <c:v>42945</c:v>
                </c:pt>
                <c:pt idx="12">
                  <c:v>42946</c:v>
                </c:pt>
                <c:pt idx="13">
                  <c:v>42947</c:v>
                </c:pt>
                <c:pt idx="14">
                  <c:v>42948</c:v>
                </c:pt>
                <c:pt idx="15">
                  <c:v>42949</c:v>
                </c:pt>
                <c:pt idx="16">
                  <c:v>42950</c:v>
                </c:pt>
                <c:pt idx="17">
                  <c:v>42951</c:v>
                </c:pt>
                <c:pt idx="18">
                  <c:v>42952</c:v>
                </c:pt>
                <c:pt idx="19">
                  <c:v>42953</c:v>
                </c:pt>
                <c:pt idx="20">
                  <c:v>42954</c:v>
                </c:pt>
                <c:pt idx="21">
                  <c:v>42955</c:v>
                </c:pt>
                <c:pt idx="22">
                  <c:v>42956</c:v>
                </c:pt>
                <c:pt idx="23">
                  <c:v>42957</c:v>
                </c:pt>
                <c:pt idx="24">
                  <c:v>42958</c:v>
                </c:pt>
                <c:pt idx="25">
                  <c:v>42959</c:v>
                </c:pt>
                <c:pt idx="26">
                  <c:v>42960</c:v>
                </c:pt>
                <c:pt idx="27">
                  <c:v>42961</c:v>
                </c:pt>
                <c:pt idx="28">
                  <c:v>42962</c:v>
                </c:pt>
                <c:pt idx="29">
                  <c:v>42963</c:v>
                </c:pt>
                <c:pt idx="30">
                  <c:v>42964</c:v>
                </c:pt>
                <c:pt idx="31">
                  <c:v>42965</c:v>
                </c:pt>
                <c:pt idx="32">
                  <c:v>42966</c:v>
                </c:pt>
                <c:pt idx="33">
                  <c:v>42967</c:v>
                </c:pt>
                <c:pt idx="34">
                  <c:v>42968</c:v>
                </c:pt>
                <c:pt idx="35">
                  <c:v>42969</c:v>
                </c:pt>
                <c:pt idx="36">
                  <c:v>42970</c:v>
                </c:pt>
                <c:pt idx="37">
                  <c:v>42971</c:v>
                </c:pt>
                <c:pt idx="38">
                  <c:v>42972</c:v>
                </c:pt>
                <c:pt idx="39">
                  <c:v>42973</c:v>
                </c:pt>
                <c:pt idx="40">
                  <c:v>42974</c:v>
                </c:pt>
                <c:pt idx="41">
                  <c:v>42975</c:v>
                </c:pt>
                <c:pt idx="42">
                  <c:v>42976</c:v>
                </c:pt>
                <c:pt idx="43">
                  <c:v>42977</c:v>
                </c:pt>
                <c:pt idx="44">
                  <c:v>42978</c:v>
                </c:pt>
                <c:pt idx="45">
                  <c:v>42979</c:v>
                </c:pt>
                <c:pt idx="46">
                  <c:v>42980</c:v>
                </c:pt>
                <c:pt idx="47">
                  <c:v>42981</c:v>
                </c:pt>
                <c:pt idx="48">
                  <c:v>42982</c:v>
                </c:pt>
                <c:pt idx="49">
                  <c:v>42983</c:v>
                </c:pt>
                <c:pt idx="50">
                  <c:v>42984</c:v>
                </c:pt>
                <c:pt idx="51">
                  <c:v>42985</c:v>
                </c:pt>
                <c:pt idx="52">
                  <c:v>42986</c:v>
                </c:pt>
                <c:pt idx="53">
                  <c:v>42987</c:v>
                </c:pt>
                <c:pt idx="54">
                  <c:v>42988</c:v>
                </c:pt>
                <c:pt idx="55">
                  <c:v>42989</c:v>
                </c:pt>
                <c:pt idx="56">
                  <c:v>42990</c:v>
                </c:pt>
                <c:pt idx="57">
                  <c:v>42991</c:v>
                </c:pt>
                <c:pt idx="58">
                  <c:v>42992</c:v>
                </c:pt>
                <c:pt idx="59">
                  <c:v>42993</c:v>
                </c:pt>
                <c:pt idx="60">
                  <c:v>42994</c:v>
                </c:pt>
                <c:pt idx="61">
                  <c:v>42995</c:v>
                </c:pt>
                <c:pt idx="62">
                  <c:v>42996</c:v>
                </c:pt>
                <c:pt idx="63">
                  <c:v>42997</c:v>
                </c:pt>
                <c:pt idx="64">
                  <c:v>42998</c:v>
                </c:pt>
                <c:pt idx="65">
                  <c:v>42999</c:v>
                </c:pt>
                <c:pt idx="66">
                  <c:v>43000</c:v>
                </c:pt>
                <c:pt idx="67">
                  <c:v>43001</c:v>
                </c:pt>
                <c:pt idx="68">
                  <c:v>43002</c:v>
                </c:pt>
                <c:pt idx="69">
                  <c:v>43003</c:v>
                </c:pt>
                <c:pt idx="70">
                  <c:v>43004</c:v>
                </c:pt>
                <c:pt idx="71">
                  <c:v>43005</c:v>
                </c:pt>
                <c:pt idx="72">
                  <c:v>43006</c:v>
                </c:pt>
                <c:pt idx="73">
                  <c:v>43007</c:v>
                </c:pt>
                <c:pt idx="74">
                  <c:v>43008</c:v>
                </c:pt>
                <c:pt idx="75">
                  <c:v>43009</c:v>
                </c:pt>
                <c:pt idx="76">
                  <c:v>43010</c:v>
                </c:pt>
                <c:pt idx="77">
                  <c:v>43011</c:v>
                </c:pt>
                <c:pt idx="78">
                  <c:v>43012</c:v>
                </c:pt>
                <c:pt idx="79">
                  <c:v>43013</c:v>
                </c:pt>
                <c:pt idx="80">
                  <c:v>43014</c:v>
                </c:pt>
                <c:pt idx="81">
                  <c:v>43015</c:v>
                </c:pt>
                <c:pt idx="82">
                  <c:v>43016</c:v>
                </c:pt>
                <c:pt idx="83">
                  <c:v>43017</c:v>
                </c:pt>
                <c:pt idx="84">
                  <c:v>43018</c:v>
                </c:pt>
                <c:pt idx="85">
                  <c:v>43019</c:v>
                </c:pt>
                <c:pt idx="86">
                  <c:v>43020</c:v>
                </c:pt>
                <c:pt idx="87">
                  <c:v>43021</c:v>
                </c:pt>
                <c:pt idx="88">
                  <c:v>43022</c:v>
                </c:pt>
                <c:pt idx="89">
                  <c:v>43023</c:v>
                </c:pt>
                <c:pt idx="90">
                  <c:v>43024</c:v>
                </c:pt>
                <c:pt idx="91">
                  <c:v>43025</c:v>
                </c:pt>
                <c:pt idx="92">
                  <c:v>43026</c:v>
                </c:pt>
                <c:pt idx="93">
                  <c:v>43027</c:v>
                </c:pt>
                <c:pt idx="94">
                  <c:v>43028</c:v>
                </c:pt>
                <c:pt idx="95">
                  <c:v>43029</c:v>
                </c:pt>
                <c:pt idx="96">
                  <c:v>43030</c:v>
                </c:pt>
                <c:pt idx="97">
                  <c:v>43031</c:v>
                </c:pt>
                <c:pt idx="98">
                  <c:v>43032</c:v>
                </c:pt>
                <c:pt idx="99">
                  <c:v>43033</c:v>
                </c:pt>
                <c:pt idx="100">
                  <c:v>43034</c:v>
                </c:pt>
                <c:pt idx="101">
                  <c:v>43035</c:v>
                </c:pt>
                <c:pt idx="102">
                  <c:v>43036</c:v>
                </c:pt>
                <c:pt idx="103">
                  <c:v>43037</c:v>
                </c:pt>
                <c:pt idx="104">
                  <c:v>43038</c:v>
                </c:pt>
                <c:pt idx="105">
                  <c:v>43039</c:v>
                </c:pt>
                <c:pt idx="106">
                  <c:v>43040</c:v>
                </c:pt>
                <c:pt idx="107">
                  <c:v>43041</c:v>
                </c:pt>
                <c:pt idx="108">
                  <c:v>43042</c:v>
                </c:pt>
                <c:pt idx="109">
                  <c:v>43043</c:v>
                </c:pt>
                <c:pt idx="110">
                  <c:v>43044</c:v>
                </c:pt>
                <c:pt idx="111">
                  <c:v>43045</c:v>
                </c:pt>
                <c:pt idx="112">
                  <c:v>43046</c:v>
                </c:pt>
                <c:pt idx="113">
                  <c:v>43047</c:v>
                </c:pt>
                <c:pt idx="114">
                  <c:v>43048</c:v>
                </c:pt>
                <c:pt idx="115">
                  <c:v>43049</c:v>
                </c:pt>
                <c:pt idx="116">
                  <c:v>43050</c:v>
                </c:pt>
                <c:pt idx="117">
                  <c:v>43051</c:v>
                </c:pt>
                <c:pt idx="118">
                  <c:v>43052</c:v>
                </c:pt>
                <c:pt idx="119">
                  <c:v>43053</c:v>
                </c:pt>
                <c:pt idx="120">
                  <c:v>43054</c:v>
                </c:pt>
                <c:pt idx="121">
                  <c:v>43055</c:v>
                </c:pt>
                <c:pt idx="122">
                  <c:v>43056</c:v>
                </c:pt>
                <c:pt idx="123">
                  <c:v>43057</c:v>
                </c:pt>
                <c:pt idx="124">
                  <c:v>43058</c:v>
                </c:pt>
                <c:pt idx="125">
                  <c:v>43059</c:v>
                </c:pt>
                <c:pt idx="126">
                  <c:v>43060</c:v>
                </c:pt>
                <c:pt idx="127">
                  <c:v>43061</c:v>
                </c:pt>
                <c:pt idx="128">
                  <c:v>43062</c:v>
                </c:pt>
                <c:pt idx="129">
                  <c:v>43063</c:v>
                </c:pt>
                <c:pt idx="130">
                  <c:v>43064</c:v>
                </c:pt>
                <c:pt idx="131">
                  <c:v>43065</c:v>
                </c:pt>
                <c:pt idx="132">
                  <c:v>43066</c:v>
                </c:pt>
                <c:pt idx="133">
                  <c:v>43067</c:v>
                </c:pt>
                <c:pt idx="134">
                  <c:v>43068</c:v>
                </c:pt>
                <c:pt idx="135">
                  <c:v>43069</c:v>
                </c:pt>
                <c:pt idx="136">
                  <c:v>43070</c:v>
                </c:pt>
                <c:pt idx="137">
                  <c:v>43071</c:v>
                </c:pt>
                <c:pt idx="138">
                  <c:v>43072</c:v>
                </c:pt>
                <c:pt idx="139">
                  <c:v>43073</c:v>
                </c:pt>
                <c:pt idx="140">
                  <c:v>43074</c:v>
                </c:pt>
                <c:pt idx="141">
                  <c:v>43075</c:v>
                </c:pt>
                <c:pt idx="142">
                  <c:v>43076</c:v>
                </c:pt>
                <c:pt idx="143">
                  <c:v>43077</c:v>
                </c:pt>
                <c:pt idx="144">
                  <c:v>43078</c:v>
                </c:pt>
                <c:pt idx="145">
                  <c:v>43079</c:v>
                </c:pt>
                <c:pt idx="146">
                  <c:v>43080</c:v>
                </c:pt>
                <c:pt idx="147">
                  <c:v>43081</c:v>
                </c:pt>
                <c:pt idx="148">
                  <c:v>43082</c:v>
                </c:pt>
                <c:pt idx="149">
                  <c:v>43083</c:v>
                </c:pt>
                <c:pt idx="150">
                  <c:v>43084</c:v>
                </c:pt>
                <c:pt idx="151">
                  <c:v>43085</c:v>
                </c:pt>
                <c:pt idx="152">
                  <c:v>43086</c:v>
                </c:pt>
                <c:pt idx="153">
                  <c:v>43087</c:v>
                </c:pt>
                <c:pt idx="154">
                  <c:v>43088</c:v>
                </c:pt>
                <c:pt idx="155">
                  <c:v>43089</c:v>
                </c:pt>
                <c:pt idx="156">
                  <c:v>43090</c:v>
                </c:pt>
                <c:pt idx="157">
                  <c:v>43091</c:v>
                </c:pt>
                <c:pt idx="158">
                  <c:v>43092</c:v>
                </c:pt>
                <c:pt idx="159">
                  <c:v>43093</c:v>
                </c:pt>
                <c:pt idx="160">
                  <c:v>43094</c:v>
                </c:pt>
                <c:pt idx="161">
                  <c:v>43095</c:v>
                </c:pt>
                <c:pt idx="162">
                  <c:v>43096</c:v>
                </c:pt>
                <c:pt idx="163">
                  <c:v>43097</c:v>
                </c:pt>
                <c:pt idx="164">
                  <c:v>43098</c:v>
                </c:pt>
                <c:pt idx="165">
                  <c:v>43099</c:v>
                </c:pt>
                <c:pt idx="166">
                  <c:v>43100</c:v>
                </c:pt>
                <c:pt idx="167">
                  <c:v>43101</c:v>
                </c:pt>
                <c:pt idx="168">
                  <c:v>43102</c:v>
                </c:pt>
                <c:pt idx="169">
                  <c:v>43103</c:v>
                </c:pt>
                <c:pt idx="170">
                  <c:v>43104</c:v>
                </c:pt>
                <c:pt idx="171">
                  <c:v>43105</c:v>
                </c:pt>
                <c:pt idx="172">
                  <c:v>43106</c:v>
                </c:pt>
                <c:pt idx="173">
                  <c:v>43107</c:v>
                </c:pt>
                <c:pt idx="174">
                  <c:v>43108</c:v>
                </c:pt>
                <c:pt idx="175">
                  <c:v>43109</c:v>
                </c:pt>
                <c:pt idx="176">
                  <c:v>43110</c:v>
                </c:pt>
                <c:pt idx="177">
                  <c:v>43111</c:v>
                </c:pt>
                <c:pt idx="178">
                  <c:v>43112</c:v>
                </c:pt>
                <c:pt idx="179">
                  <c:v>43113</c:v>
                </c:pt>
                <c:pt idx="180">
                  <c:v>43114</c:v>
                </c:pt>
                <c:pt idx="181">
                  <c:v>43115</c:v>
                </c:pt>
                <c:pt idx="182">
                  <c:v>43116</c:v>
                </c:pt>
                <c:pt idx="183">
                  <c:v>43117</c:v>
                </c:pt>
                <c:pt idx="184">
                  <c:v>43118</c:v>
                </c:pt>
                <c:pt idx="185">
                  <c:v>43119</c:v>
                </c:pt>
                <c:pt idx="186">
                  <c:v>43120</c:v>
                </c:pt>
                <c:pt idx="187">
                  <c:v>43121</c:v>
                </c:pt>
                <c:pt idx="188">
                  <c:v>43122</c:v>
                </c:pt>
                <c:pt idx="189">
                  <c:v>43123</c:v>
                </c:pt>
                <c:pt idx="190">
                  <c:v>43124</c:v>
                </c:pt>
                <c:pt idx="191">
                  <c:v>43125</c:v>
                </c:pt>
                <c:pt idx="192">
                  <c:v>43126</c:v>
                </c:pt>
                <c:pt idx="193">
                  <c:v>43127</c:v>
                </c:pt>
                <c:pt idx="194">
                  <c:v>43128</c:v>
                </c:pt>
                <c:pt idx="195">
                  <c:v>43129</c:v>
                </c:pt>
                <c:pt idx="196">
                  <c:v>43130</c:v>
                </c:pt>
                <c:pt idx="197">
                  <c:v>43131</c:v>
                </c:pt>
                <c:pt idx="198">
                  <c:v>43132</c:v>
                </c:pt>
                <c:pt idx="199">
                  <c:v>43133</c:v>
                </c:pt>
                <c:pt idx="200">
                  <c:v>43134</c:v>
                </c:pt>
                <c:pt idx="201">
                  <c:v>43135</c:v>
                </c:pt>
                <c:pt idx="202">
                  <c:v>43136</c:v>
                </c:pt>
                <c:pt idx="203">
                  <c:v>43137</c:v>
                </c:pt>
                <c:pt idx="204">
                  <c:v>43138</c:v>
                </c:pt>
                <c:pt idx="205">
                  <c:v>43139</c:v>
                </c:pt>
                <c:pt idx="206">
                  <c:v>43140</c:v>
                </c:pt>
                <c:pt idx="207">
                  <c:v>43141</c:v>
                </c:pt>
                <c:pt idx="208">
                  <c:v>43142</c:v>
                </c:pt>
                <c:pt idx="209">
                  <c:v>43143</c:v>
                </c:pt>
                <c:pt idx="210">
                  <c:v>43144</c:v>
                </c:pt>
                <c:pt idx="211">
                  <c:v>43145</c:v>
                </c:pt>
                <c:pt idx="212">
                  <c:v>43146</c:v>
                </c:pt>
                <c:pt idx="213">
                  <c:v>43147</c:v>
                </c:pt>
                <c:pt idx="214">
                  <c:v>43148</c:v>
                </c:pt>
                <c:pt idx="215">
                  <c:v>43149</c:v>
                </c:pt>
                <c:pt idx="216">
                  <c:v>43150</c:v>
                </c:pt>
                <c:pt idx="217">
                  <c:v>43151</c:v>
                </c:pt>
                <c:pt idx="218">
                  <c:v>43152</c:v>
                </c:pt>
                <c:pt idx="219">
                  <c:v>43153</c:v>
                </c:pt>
                <c:pt idx="220">
                  <c:v>43154</c:v>
                </c:pt>
                <c:pt idx="221">
                  <c:v>43155</c:v>
                </c:pt>
                <c:pt idx="222">
                  <c:v>43156</c:v>
                </c:pt>
                <c:pt idx="223">
                  <c:v>43157</c:v>
                </c:pt>
                <c:pt idx="224">
                  <c:v>43158</c:v>
                </c:pt>
                <c:pt idx="225">
                  <c:v>43159</c:v>
                </c:pt>
                <c:pt idx="226">
                  <c:v>43160</c:v>
                </c:pt>
                <c:pt idx="227">
                  <c:v>43161</c:v>
                </c:pt>
                <c:pt idx="228">
                  <c:v>43162</c:v>
                </c:pt>
                <c:pt idx="229">
                  <c:v>43163</c:v>
                </c:pt>
                <c:pt idx="230">
                  <c:v>43164</c:v>
                </c:pt>
                <c:pt idx="231">
                  <c:v>43165</c:v>
                </c:pt>
                <c:pt idx="232">
                  <c:v>43166</c:v>
                </c:pt>
                <c:pt idx="233">
                  <c:v>43167</c:v>
                </c:pt>
                <c:pt idx="234">
                  <c:v>43168</c:v>
                </c:pt>
                <c:pt idx="235">
                  <c:v>43169</c:v>
                </c:pt>
                <c:pt idx="236">
                  <c:v>43170</c:v>
                </c:pt>
                <c:pt idx="237">
                  <c:v>43171</c:v>
                </c:pt>
                <c:pt idx="238">
                  <c:v>43172</c:v>
                </c:pt>
                <c:pt idx="239">
                  <c:v>43173</c:v>
                </c:pt>
                <c:pt idx="240">
                  <c:v>43174</c:v>
                </c:pt>
                <c:pt idx="241">
                  <c:v>43175</c:v>
                </c:pt>
                <c:pt idx="242">
                  <c:v>43176</c:v>
                </c:pt>
                <c:pt idx="243">
                  <c:v>43177</c:v>
                </c:pt>
                <c:pt idx="244">
                  <c:v>43178</c:v>
                </c:pt>
                <c:pt idx="245">
                  <c:v>43179</c:v>
                </c:pt>
                <c:pt idx="246">
                  <c:v>43180</c:v>
                </c:pt>
                <c:pt idx="247">
                  <c:v>43181</c:v>
                </c:pt>
                <c:pt idx="248">
                  <c:v>43182</c:v>
                </c:pt>
                <c:pt idx="249">
                  <c:v>43183</c:v>
                </c:pt>
                <c:pt idx="250">
                  <c:v>43184</c:v>
                </c:pt>
                <c:pt idx="251">
                  <c:v>43185</c:v>
                </c:pt>
                <c:pt idx="252">
                  <c:v>43186</c:v>
                </c:pt>
                <c:pt idx="253">
                  <c:v>43187</c:v>
                </c:pt>
                <c:pt idx="254">
                  <c:v>43188</c:v>
                </c:pt>
                <c:pt idx="255">
                  <c:v>43189</c:v>
                </c:pt>
                <c:pt idx="256">
                  <c:v>43190</c:v>
                </c:pt>
                <c:pt idx="257">
                  <c:v>43191</c:v>
                </c:pt>
                <c:pt idx="258">
                  <c:v>43192</c:v>
                </c:pt>
                <c:pt idx="259">
                  <c:v>43193</c:v>
                </c:pt>
                <c:pt idx="260">
                  <c:v>43194</c:v>
                </c:pt>
                <c:pt idx="261">
                  <c:v>43195</c:v>
                </c:pt>
                <c:pt idx="262">
                  <c:v>43196</c:v>
                </c:pt>
                <c:pt idx="263">
                  <c:v>43197</c:v>
                </c:pt>
              </c:numCache>
            </c:numRef>
          </c:xVal>
          <c:yVal>
            <c:numRef>
              <c:f>inputs_S1!$J$6:$J$269</c:f>
              <c:numCache>
                <c:formatCode>0.00</c:formatCode>
                <c:ptCount val="264"/>
                <c:pt idx="0">
                  <c:v>0.76400000000000001</c:v>
                </c:pt>
                <c:pt idx="1">
                  <c:v>0.73039999999999905</c:v>
                </c:pt>
                <c:pt idx="2">
                  <c:v>0.72499999999999898</c:v>
                </c:pt>
                <c:pt idx="3">
                  <c:v>0.71959999999999891</c:v>
                </c:pt>
                <c:pt idx="4">
                  <c:v>0.71419999999999884</c:v>
                </c:pt>
                <c:pt idx="5">
                  <c:v>0.70879999999999888</c:v>
                </c:pt>
                <c:pt idx="6">
                  <c:v>0.7033999999999988</c:v>
                </c:pt>
                <c:pt idx="7">
                  <c:v>0.69799999999999873</c:v>
                </c:pt>
                <c:pt idx="8">
                  <c:v>0.69259999999999866</c:v>
                </c:pt>
                <c:pt idx="9">
                  <c:v>0.6871999999999987</c:v>
                </c:pt>
                <c:pt idx="10">
                  <c:v>0.68179999999999863</c:v>
                </c:pt>
                <c:pt idx="11">
                  <c:v>0.67639999999999856</c:v>
                </c:pt>
                <c:pt idx="12">
                  <c:v>0.67099999999999849</c:v>
                </c:pt>
                <c:pt idx="13">
                  <c:v>0.66559999999999853</c:v>
                </c:pt>
                <c:pt idx="14">
                  <c:v>0.66019999999999845</c:v>
                </c:pt>
                <c:pt idx="15">
                  <c:v>0.65479999999999838</c:v>
                </c:pt>
                <c:pt idx="16">
                  <c:v>0.64939999999999831</c:v>
                </c:pt>
                <c:pt idx="17">
                  <c:v>0.64399999999999835</c:v>
                </c:pt>
                <c:pt idx="18">
                  <c:v>0.63859999999999828</c:v>
                </c:pt>
                <c:pt idx="19">
                  <c:v>0.63319999999999821</c:v>
                </c:pt>
                <c:pt idx="20">
                  <c:v>0.62779999999999814</c:v>
                </c:pt>
                <c:pt idx="21">
                  <c:v>0.62239999999999818</c:v>
                </c:pt>
                <c:pt idx="22">
                  <c:v>0.61699999999999822</c:v>
                </c:pt>
                <c:pt idx="23">
                  <c:v>0.61159999999999826</c:v>
                </c:pt>
                <c:pt idx="24">
                  <c:v>0.60619999999999818</c:v>
                </c:pt>
                <c:pt idx="25">
                  <c:v>0.60079999999999822</c:v>
                </c:pt>
                <c:pt idx="26">
                  <c:v>0.59539999999999826</c:v>
                </c:pt>
                <c:pt idx="27">
                  <c:v>0.5899999999999983</c:v>
                </c:pt>
                <c:pt idx="28">
                  <c:v>0.58459999999999834</c:v>
                </c:pt>
                <c:pt idx="29">
                  <c:v>0.57919999999999838</c:v>
                </c:pt>
                <c:pt idx="30">
                  <c:v>0.57379999999999842</c:v>
                </c:pt>
                <c:pt idx="31">
                  <c:v>0.56839999999999846</c:v>
                </c:pt>
                <c:pt idx="32">
                  <c:v>0.5629999999999985</c:v>
                </c:pt>
                <c:pt idx="33">
                  <c:v>0.55759999999999899</c:v>
                </c:pt>
                <c:pt idx="34">
                  <c:v>0.54575999999999913</c:v>
                </c:pt>
                <c:pt idx="35">
                  <c:v>0.53391999999999917</c:v>
                </c:pt>
                <c:pt idx="36">
                  <c:v>0.52207999999999921</c:v>
                </c:pt>
                <c:pt idx="37">
                  <c:v>0.51023999999999925</c:v>
                </c:pt>
                <c:pt idx="38">
                  <c:v>0.49839999999999929</c:v>
                </c:pt>
                <c:pt idx="39">
                  <c:v>0.48655999999999933</c:v>
                </c:pt>
                <c:pt idx="40">
                  <c:v>0.47471999999999936</c:v>
                </c:pt>
                <c:pt idx="41">
                  <c:v>0.4628799999999994</c:v>
                </c:pt>
                <c:pt idx="42">
                  <c:v>0.45103999999999955</c:v>
                </c:pt>
                <c:pt idx="43">
                  <c:v>0.43919999999999959</c:v>
                </c:pt>
                <c:pt idx="44">
                  <c:v>0.42735999999999963</c:v>
                </c:pt>
                <c:pt idx="45">
                  <c:v>0.41551999999999967</c:v>
                </c:pt>
                <c:pt idx="46">
                  <c:v>0.40367999999999971</c:v>
                </c:pt>
                <c:pt idx="47">
                  <c:v>0.39183999999999974</c:v>
                </c:pt>
                <c:pt idx="48">
                  <c:v>0.37999999999999945</c:v>
                </c:pt>
                <c:pt idx="49">
                  <c:v>0.38068571428571363</c:v>
                </c:pt>
                <c:pt idx="50">
                  <c:v>0.38137142857142781</c:v>
                </c:pt>
                <c:pt idx="51">
                  <c:v>0.38205714285714198</c:v>
                </c:pt>
                <c:pt idx="52">
                  <c:v>0.38274285714285627</c:v>
                </c:pt>
                <c:pt idx="53">
                  <c:v>0.38342857142857045</c:v>
                </c:pt>
                <c:pt idx="54">
                  <c:v>0.38411428571428463</c:v>
                </c:pt>
                <c:pt idx="55">
                  <c:v>0.38479999999999903</c:v>
                </c:pt>
                <c:pt idx="56">
                  <c:v>0.37327999999999906</c:v>
                </c:pt>
                <c:pt idx="57">
                  <c:v>0.36175999999999897</c:v>
                </c:pt>
                <c:pt idx="58">
                  <c:v>0.350239999999999</c:v>
                </c:pt>
                <c:pt idx="59">
                  <c:v>0.33871999999999902</c:v>
                </c:pt>
                <c:pt idx="60">
                  <c:v>0.32719999999999905</c:v>
                </c:pt>
                <c:pt idx="61">
                  <c:v>0.31855999999999907</c:v>
                </c:pt>
                <c:pt idx="62">
                  <c:v>0.30991999999999909</c:v>
                </c:pt>
                <c:pt idx="63">
                  <c:v>0.30127999999999899</c:v>
                </c:pt>
                <c:pt idx="64">
                  <c:v>0.29263999999999901</c:v>
                </c:pt>
                <c:pt idx="65">
                  <c:v>0.28399999999999903</c:v>
                </c:pt>
                <c:pt idx="66">
                  <c:v>0.28591999999999917</c:v>
                </c:pt>
                <c:pt idx="67">
                  <c:v>0.28783999999999921</c:v>
                </c:pt>
                <c:pt idx="68">
                  <c:v>0.28975999999999935</c:v>
                </c:pt>
                <c:pt idx="69">
                  <c:v>0.2916799999999995</c:v>
                </c:pt>
                <c:pt idx="70">
                  <c:v>0.29359999999999953</c:v>
                </c:pt>
                <c:pt idx="71">
                  <c:v>0.29551999999999967</c:v>
                </c:pt>
                <c:pt idx="72">
                  <c:v>0.29743999999999982</c:v>
                </c:pt>
                <c:pt idx="73">
                  <c:v>0.29935999999999985</c:v>
                </c:pt>
                <c:pt idx="74">
                  <c:v>0.30127999999999999</c:v>
                </c:pt>
                <c:pt idx="75">
                  <c:v>0.30320000000000003</c:v>
                </c:pt>
                <c:pt idx="76">
                  <c:v>0.30511999999999984</c:v>
                </c:pt>
                <c:pt idx="77">
                  <c:v>0.30703999999999965</c:v>
                </c:pt>
                <c:pt idx="78">
                  <c:v>0.30895999999999935</c:v>
                </c:pt>
                <c:pt idx="79">
                  <c:v>0.31087999999999916</c:v>
                </c:pt>
                <c:pt idx="80">
                  <c:v>0.31279999999999908</c:v>
                </c:pt>
                <c:pt idx="81">
                  <c:v>0.31791999999999909</c:v>
                </c:pt>
                <c:pt idx="82">
                  <c:v>0.32303999999999911</c:v>
                </c:pt>
                <c:pt idx="83">
                  <c:v>0.32815999999999923</c:v>
                </c:pt>
                <c:pt idx="84">
                  <c:v>0.33327999999999924</c:v>
                </c:pt>
                <c:pt idx="85">
                  <c:v>0.33839999999999926</c:v>
                </c:pt>
                <c:pt idx="86">
                  <c:v>0.34351999999999938</c:v>
                </c:pt>
                <c:pt idx="87">
                  <c:v>0.34863999999999939</c:v>
                </c:pt>
                <c:pt idx="88">
                  <c:v>0.35375999999999941</c:v>
                </c:pt>
                <c:pt idx="89">
                  <c:v>0.35887999999999953</c:v>
                </c:pt>
                <c:pt idx="90">
                  <c:v>0.36399999999999955</c:v>
                </c:pt>
                <c:pt idx="91">
                  <c:v>0.36911999999999956</c:v>
                </c:pt>
                <c:pt idx="92">
                  <c:v>0.37423999999999957</c:v>
                </c:pt>
                <c:pt idx="93">
                  <c:v>0.3793599999999997</c:v>
                </c:pt>
                <c:pt idx="94">
                  <c:v>0.38447999999999971</c:v>
                </c:pt>
                <c:pt idx="95">
                  <c:v>0.38960000000000006</c:v>
                </c:pt>
                <c:pt idx="96">
                  <c:v>0.39199999999999979</c:v>
                </c:pt>
                <c:pt idx="97">
                  <c:v>0.39439999999999953</c:v>
                </c:pt>
                <c:pt idx="98">
                  <c:v>0.42159999999999964</c:v>
                </c:pt>
                <c:pt idx="99">
                  <c:v>0.44879999999999987</c:v>
                </c:pt>
                <c:pt idx="100">
                  <c:v>0.47599999999999998</c:v>
                </c:pt>
                <c:pt idx="101">
                  <c:v>0.48816000000000004</c:v>
                </c:pt>
                <c:pt idx="102">
                  <c:v>0.50031999999999999</c:v>
                </c:pt>
                <c:pt idx="103">
                  <c:v>0.51247999999999994</c:v>
                </c:pt>
                <c:pt idx="104">
                  <c:v>0.52463999999999988</c:v>
                </c:pt>
                <c:pt idx="105">
                  <c:v>0.53679999999999983</c:v>
                </c:pt>
                <c:pt idx="106">
                  <c:v>0.54895999999999978</c:v>
                </c:pt>
                <c:pt idx="107">
                  <c:v>0.56111999999999984</c:v>
                </c:pt>
                <c:pt idx="108">
                  <c:v>0.57327999999999979</c:v>
                </c:pt>
                <c:pt idx="109">
                  <c:v>0.58543999999999974</c:v>
                </c:pt>
                <c:pt idx="110">
                  <c:v>0.59759999999999969</c:v>
                </c:pt>
                <c:pt idx="111">
                  <c:v>0.60975999999999964</c:v>
                </c:pt>
                <c:pt idx="112">
                  <c:v>0.62191999999999958</c:v>
                </c:pt>
                <c:pt idx="113">
                  <c:v>0.63407999999999953</c:v>
                </c:pt>
                <c:pt idx="114">
                  <c:v>0.64623999999999937</c:v>
                </c:pt>
                <c:pt idx="115">
                  <c:v>0.65839999999999899</c:v>
                </c:pt>
                <c:pt idx="116">
                  <c:v>0.6747199999999991</c:v>
                </c:pt>
                <c:pt idx="117">
                  <c:v>0.69103999999999921</c:v>
                </c:pt>
                <c:pt idx="118">
                  <c:v>0.70735999999999932</c:v>
                </c:pt>
                <c:pt idx="119">
                  <c:v>0.72367999999999943</c:v>
                </c:pt>
                <c:pt idx="120">
                  <c:v>0.73999999999999955</c:v>
                </c:pt>
                <c:pt idx="121">
                  <c:v>0.74479999999999968</c:v>
                </c:pt>
                <c:pt idx="122">
                  <c:v>0.74959999999999982</c:v>
                </c:pt>
                <c:pt idx="123">
                  <c:v>0.75439999999999985</c:v>
                </c:pt>
                <c:pt idx="124">
                  <c:v>0.75919999999999999</c:v>
                </c:pt>
                <c:pt idx="125">
                  <c:v>0.76400000000000001</c:v>
                </c:pt>
                <c:pt idx="126">
                  <c:v>0.77263999999999999</c:v>
                </c:pt>
                <c:pt idx="127">
                  <c:v>0.78127999999999997</c:v>
                </c:pt>
                <c:pt idx="128">
                  <c:v>0.78991999999999996</c:v>
                </c:pt>
                <c:pt idx="129">
                  <c:v>0.79855999999999994</c:v>
                </c:pt>
                <c:pt idx="130">
                  <c:v>0.80720000000000003</c:v>
                </c:pt>
                <c:pt idx="131">
                  <c:v>0.81584000000000001</c:v>
                </c:pt>
                <c:pt idx="132">
                  <c:v>0.82447999999999999</c:v>
                </c:pt>
                <c:pt idx="133">
                  <c:v>0.83311999999999997</c:v>
                </c:pt>
                <c:pt idx="134">
                  <c:v>0.84176000000000006</c:v>
                </c:pt>
                <c:pt idx="135">
                  <c:v>0.85040000000000004</c:v>
                </c:pt>
                <c:pt idx="136">
                  <c:v>0.86095999999999984</c:v>
                </c:pt>
                <c:pt idx="137">
                  <c:v>0.87151999999999963</c:v>
                </c:pt>
                <c:pt idx="138">
                  <c:v>0.88207999999999942</c:v>
                </c:pt>
                <c:pt idx="139">
                  <c:v>0.89263999999999921</c:v>
                </c:pt>
                <c:pt idx="140">
                  <c:v>0.903199999999999</c:v>
                </c:pt>
                <c:pt idx="141">
                  <c:v>0.9012799999999993</c:v>
                </c:pt>
                <c:pt idx="142">
                  <c:v>0.89935999999999938</c:v>
                </c:pt>
                <c:pt idx="143">
                  <c:v>0.89743999999999968</c:v>
                </c:pt>
                <c:pt idx="144">
                  <c:v>0.89551999999999987</c:v>
                </c:pt>
                <c:pt idx="145">
                  <c:v>0.89359999999999995</c:v>
                </c:pt>
                <c:pt idx="146">
                  <c:v>0.89743999999999979</c:v>
                </c:pt>
                <c:pt idx="147">
                  <c:v>0.90127999999999975</c:v>
                </c:pt>
                <c:pt idx="148">
                  <c:v>0.90511999999999959</c:v>
                </c:pt>
                <c:pt idx="149">
                  <c:v>0.90895999999999944</c:v>
                </c:pt>
                <c:pt idx="150">
                  <c:v>0.9127999999999995</c:v>
                </c:pt>
                <c:pt idx="151">
                  <c:v>0.91663999999999934</c:v>
                </c:pt>
                <c:pt idx="152">
                  <c:v>0.92047999999999919</c:v>
                </c:pt>
                <c:pt idx="153">
                  <c:v>0.92431999999999903</c:v>
                </c:pt>
                <c:pt idx="154">
                  <c:v>0.92815999999999887</c:v>
                </c:pt>
                <c:pt idx="155">
                  <c:v>0.93199999999999894</c:v>
                </c:pt>
                <c:pt idx="156">
                  <c:v>0.93583999999999923</c:v>
                </c:pt>
                <c:pt idx="157">
                  <c:v>0.93967999999999952</c:v>
                </c:pt>
                <c:pt idx="158">
                  <c:v>0.94351999999999958</c:v>
                </c:pt>
                <c:pt idx="159">
                  <c:v>0.94735999999999987</c:v>
                </c:pt>
                <c:pt idx="160">
                  <c:v>0.95119999999999993</c:v>
                </c:pt>
                <c:pt idx="161">
                  <c:v>0.9655999999999999</c:v>
                </c:pt>
                <c:pt idx="162">
                  <c:v>0.96679999999999977</c:v>
                </c:pt>
                <c:pt idx="163">
                  <c:v>0.96799999999999964</c:v>
                </c:pt>
                <c:pt idx="164">
                  <c:v>0.96919999999999951</c:v>
                </c:pt>
                <c:pt idx="165">
                  <c:v>0.97039999999999937</c:v>
                </c:pt>
                <c:pt idx="166">
                  <c:v>0.97423999999999944</c:v>
                </c:pt>
                <c:pt idx="167">
                  <c:v>0.97807999999999951</c:v>
                </c:pt>
                <c:pt idx="168">
                  <c:v>0.98191999999999957</c:v>
                </c:pt>
                <c:pt idx="169">
                  <c:v>0.98575999999999964</c:v>
                </c:pt>
                <c:pt idx="170">
                  <c:v>0.9895999999999997</c:v>
                </c:pt>
                <c:pt idx="171">
                  <c:v>0.99343999999999977</c:v>
                </c:pt>
                <c:pt idx="172">
                  <c:v>0.99727999999999983</c:v>
                </c:pt>
                <c:pt idx="173">
                  <c:v>1.0011199999999998</c:v>
                </c:pt>
                <c:pt idx="174">
                  <c:v>1.0049599999999999</c:v>
                </c:pt>
                <c:pt idx="175">
                  <c:v>1.0087999999999999</c:v>
                </c:pt>
                <c:pt idx="176">
                  <c:v>1.0135999999999994</c:v>
                </c:pt>
                <c:pt idx="177">
                  <c:v>1.0183999999999989</c:v>
                </c:pt>
                <c:pt idx="178">
                  <c:v>1.0175999999999989</c:v>
                </c:pt>
                <c:pt idx="179">
                  <c:v>1.0167999999999988</c:v>
                </c:pt>
                <c:pt idx="180">
                  <c:v>1.0159999999999989</c:v>
                </c:pt>
                <c:pt idx="181">
                  <c:v>1.015199999999999</c:v>
                </c:pt>
                <c:pt idx="182">
                  <c:v>1.0143999999999991</c:v>
                </c:pt>
                <c:pt idx="183">
                  <c:v>1.0135999999999989</c:v>
                </c:pt>
                <c:pt idx="184">
                  <c:v>1.012799999999999</c:v>
                </c:pt>
                <c:pt idx="185">
                  <c:v>1.0119999999999991</c:v>
                </c:pt>
                <c:pt idx="186">
                  <c:v>1.0111999999999992</c:v>
                </c:pt>
                <c:pt idx="187">
                  <c:v>1.0103999999999991</c:v>
                </c:pt>
                <c:pt idx="188">
                  <c:v>1.0095999999999992</c:v>
                </c:pt>
                <c:pt idx="189">
                  <c:v>1.0087999999999993</c:v>
                </c:pt>
                <c:pt idx="190">
                  <c:v>1.0079999999999993</c:v>
                </c:pt>
                <c:pt idx="191">
                  <c:v>1.0071999999999994</c:v>
                </c:pt>
                <c:pt idx="192">
                  <c:v>1.0063999999999993</c:v>
                </c:pt>
                <c:pt idx="193">
                  <c:v>1.0055999999999994</c:v>
                </c:pt>
                <c:pt idx="194">
                  <c:v>1.0047999999999995</c:v>
                </c:pt>
                <c:pt idx="195">
                  <c:v>1.0039999999999989</c:v>
                </c:pt>
                <c:pt idx="196">
                  <c:v>1.009142857142856</c:v>
                </c:pt>
                <c:pt idx="197">
                  <c:v>1.0142857142857131</c:v>
                </c:pt>
                <c:pt idx="198">
                  <c:v>1.0194285714285705</c:v>
                </c:pt>
                <c:pt idx="199">
                  <c:v>1.0245714285714276</c:v>
                </c:pt>
                <c:pt idx="200">
                  <c:v>1.0297142857142847</c:v>
                </c:pt>
                <c:pt idx="201">
                  <c:v>1.0348571428571418</c:v>
                </c:pt>
                <c:pt idx="202">
                  <c:v>1.0399999999999989</c:v>
                </c:pt>
                <c:pt idx="203">
                  <c:v>1.045142857142856</c:v>
                </c:pt>
                <c:pt idx="204">
                  <c:v>1.0502857142857132</c:v>
                </c:pt>
                <c:pt idx="205">
                  <c:v>1.0554285714285703</c:v>
                </c:pt>
                <c:pt idx="206">
                  <c:v>1.0605714285714274</c:v>
                </c:pt>
                <c:pt idx="207">
                  <c:v>1.0657142857142845</c:v>
                </c:pt>
                <c:pt idx="208">
                  <c:v>1.0708571428571416</c:v>
                </c:pt>
                <c:pt idx="209">
                  <c:v>1.075999999999999</c:v>
                </c:pt>
                <c:pt idx="210">
                  <c:v>1.065599999999999</c:v>
                </c:pt>
                <c:pt idx="211">
                  <c:v>1.0551999999999992</c:v>
                </c:pt>
                <c:pt idx="212">
                  <c:v>1.0447999999999993</c:v>
                </c:pt>
                <c:pt idx="213">
                  <c:v>1.0343999999999993</c:v>
                </c:pt>
                <c:pt idx="214">
                  <c:v>1.0239999999999996</c:v>
                </c:pt>
                <c:pt idx="215">
                  <c:v>1.0135999999999994</c:v>
                </c:pt>
                <c:pt idx="216">
                  <c:v>1.0203199999999992</c:v>
                </c:pt>
                <c:pt idx="217">
                  <c:v>1.0270399999999991</c:v>
                </c:pt>
                <c:pt idx="218">
                  <c:v>1.0337599999999991</c:v>
                </c:pt>
                <c:pt idx="219">
                  <c:v>1.040479999999999</c:v>
                </c:pt>
                <c:pt idx="220">
                  <c:v>1.0471999999999988</c:v>
                </c:pt>
                <c:pt idx="221">
                  <c:v>1.0519999999999989</c:v>
                </c:pt>
                <c:pt idx="222">
                  <c:v>1.0567999999999991</c:v>
                </c:pt>
                <c:pt idx="223">
                  <c:v>1.0615999999999992</c:v>
                </c:pt>
                <c:pt idx="224">
                  <c:v>1.0663999999999993</c:v>
                </c:pt>
                <c:pt idx="225">
                  <c:v>1.0711999999999995</c:v>
                </c:pt>
                <c:pt idx="226">
                  <c:v>1.0596799999999995</c:v>
                </c:pt>
                <c:pt idx="227">
                  <c:v>1.0481599999999993</c:v>
                </c:pt>
                <c:pt idx="228">
                  <c:v>1.0366399999999993</c:v>
                </c:pt>
                <c:pt idx="229">
                  <c:v>1.0251199999999994</c:v>
                </c:pt>
                <c:pt idx="230">
                  <c:v>1.0135999999999994</c:v>
                </c:pt>
                <c:pt idx="231">
                  <c:v>1.0203199999999992</c:v>
                </c:pt>
                <c:pt idx="232">
                  <c:v>1.0270399999999991</c:v>
                </c:pt>
                <c:pt idx="233">
                  <c:v>1.0337599999999991</c:v>
                </c:pt>
                <c:pt idx="234">
                  <c:v>1.040479999999999</c:v>
                </c:pt>
                <c:pt idx="235">
                  <c:v>1.0471999999999988</c:v>
                </c:pt>
                <c:pt idx="236">
                  <c:v>1.0462399999999989</c:v>
                </c:pt>
                <c:pt idx="237">
                  <c:v>1.0452799999999991</c:v>
                </c:pt>
                <c:pt idx="238">
                  <c:v>1.0443199999999992</c:v>
                </c:pt>
                <c:pt idx="239">
                  <c:v>1.0433599999999992</c:v>
                </c:pt>
                <c:pt idx="240">
                  <c:v>1.0423999999999993</c:v>
                </c:pt>
                <c:pt idx="241">
                  <c:v>1.0327999999999988</c:v>
                </c:pt>
                <c:pt idx="242">
                  <c:v>1.0339999999999991</c:v>
                </c:pt>
                <c:pt idx="243">
                  <c:v>1.0351999999999992</c:v>
                </c:pt>
                <c:pt idx="244">
                  <c:v>1.0363999999999993</c:v>
                </c:pt>
                <c:pt idx="245">
                  <c:v>1.0375999999999999</c:v>
                </c:pt>
                <c:pt idx="246">
                  <c:v>1.0385599999999997</c:v>
                </c:pt>
                <c:pt idx="247">
                  <c:v>1.0395199999999998</c:v>
                </c:pt>
                <c:pt idx="248">
                  <c:v>1.0404799999999996</c:v>
                </c:pt>
                <c:pt idx="249">
                  <c:v>1.0414399999999995</c:v>
                </c:pt>
                <c:pt idx="250">
                  <c:v>1.0423999999999993</c:v>
                </c:pt>
                <c:pt idx="251">
                  <c:v>1.0279999999999994</c:v>
                </c:pt>
                <c:pt idx="252">
                  <c:v>1.0135999999999994</c:v>
                </c:pt>
                <c:pt idx="253">
                  <c:v>0.99919999999999953</c:v>
                </c:pt>
                <c:pt idx="254">
                  <c:v>0.98479999999999934</c:v>
                </c:pt>
                <c:pt idx="255">
                  <c:v>0.97039999999999937</c:v>
                </c:pt>
                <c:pt idx="256">
                  <c:v>0.96655999999999953</c:v>
                </c:pt>
                <c:pt idx="257">
                  <c:v>0.96271999999999969</c:v>
                </c:pt>
                <c:pt idx="258">
                  <c:v>0.95887999999999984</c:v>
                </c:pt>
                <c:pt idx="259">
                  <c:v>0.95503999999999978</c:v>
                </c:pt>
                <c:pt idx="260">
                  <c:v>0.95119999999999993</c:v>
                </c:pt>
                <c:pt idx="261">
                  <c:v>0.95122433671343243</c:v>
                </c:pt>
                <c:pt idx="262">
                  <c:v>0.95124867342686492</c:v>
                </c:pt>
                <c:pt idx="263">
                  <c:v>0.95127301014029741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12704"/>
        <c:axId val="138314880"/>
      </c:scatterChart>
      <c:valAx>
        <c:axId val="13831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314880"/>
        <c:crosses val="autoZero"/>
        <c:crossBetween val="midCat"/>
      </c:valAx>
      <c:valAx>
        <c:axId val="13831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312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273746983643862"/>
          <c:y val="0.13794052613360325"/>
          <c:w val="0.62482484758301648"/>
          <c:h val="0.581738721491509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necesidades_S1!$V$2</c:f>
              <c:strCache>
                <c:ptCount val="1"/>
                <c:pt idx="0">
                  <c:v>Tiempo semana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necesidades_S1!$P$3:$P$43</c:f>
              <c:numCache>
                <c:formatCode>m/d/yyyy</c:formatCode>
                <c:ptCount val="41"/>
                <c:pt idx="0">
                  <c:v>42939</c:v>
                </c:pt>
                <c:pt idx="1">
                  <c:v>42946</c:v>
                </c:pt>
                <c:pt idx="2">
                  <c:v>42953</c:v>
                </c:pt>
                <c:pt idx="3">
                  <c:v>42960</c:v>
                </c:pt>
                <c:pt idx="4">
                  <c:v>42967</c:v>
                </c:pt>
                <c:pt idx="5">
                  <c:v>42974</c:v>
                </c:pt>
                <c:pt idx="6">
                  <c:v>42981</c:v>
                </c:pt>
                <c:pt idx="7">
                  <c:v>42988</c:v>
                </c:pt>
                <c:pt idx="8">
                  <c:v>42995</c:v>
                </c:pt>
                <c:pt idx="9">
                  <c:v>43002</c:v>
                </c:pt>
                <c:pt idx="10">
                  <c:v>43009</c:v>
                </c:pt>
                <c:pt idx="11">
                  <c:v>43016</c:v>
                </c:pt>
                <c:pt idx="12">
                  <c:v>43023</c:v>
                </c:pt>
                <c:pt idx="13">
                  <c:v>43030</c:v>
                </c:pt>
                <c:pt idx="14">
                  <c:v>43037</c:v>
                </c:pt>
                <c:pt idx="15">
                  <c:v>43044</c:v>
                </c:pt>
                <c:pt idx="16">
                  <c:v>43051</c:v>
                </c:pt>
                <c:pt idx="17">
                  <c:v>43058</c:v>
                </c:pt>
                <c:pt idx="18">
                  <c:v>43065</c:v>
                </c:pt>
                <c:pt idx="19">
                  <c:v>43072</c:v>
                </c:pt>
                <c:pt idx="20">
                  <c:v>43079</c:v>
                </c:pt>
                <c:pt idx="21">
                  <c:v>43086</c:v>
                </c:pt>
                <c:pt idx="22">
                  <c:v>43093</c:v>
                </c:pt>
                <c:pt idx="23">
                  <c:v>43100</c:v>
                </c:pt>
                <c:pt idx="24">
                  <c:v>43107</c:v>
                </c:pt>
                <c:pt idx="25">
                  <c:v>43114</c:v>
                </c:pt>
                <c:pt idx="26">
                  <c:v>43121</c:v>
                </c:pt>
                <c:pt idx="27">
                  <c:v>43128</c:v>
                </c:pt>
                <c:pt idx="28">
                  <c:v>43135</c:v>
                </c:pt>
                <c:pt idx="29">
                  <c:v>43142</c:v>
                </c:pt>
                <c:pt idx="30">
                  <c:v>43149</c:v>
                </c:pt>
                <c:pt idx="31">
                  <c:v>43156</c:v>
                </c:pt>
                <c:pt idx="32">
                  <c:v>43163</c:v>
                </c:pt>
                <c:pt idx="33">
                  <c:v>43170</c:v>
                </c:pt>
                <c:pt idx="34">
                  <c:v>43177</c:v>
                </c:pt>
                <c:pt idx="35">
                  <c:v>43184</c:v>
                </c:pt>
                <c:pt idx="36">
                  <c:v>43191</c:v>
                </c:pt>
              </c:numCache>
            </c:numRef>
          </c:cat>
          <c:val>
            <c:numRef>
              <c:f>necesidades_S1!$V$3:$V$43</c:f>
              <c:numCache>
                <c:formatCode>0.00</c:formatCode>
                <c:ptCount val="41"/>
                <c:pt idx="0">
                  <c:v>2.5140513749999971</c:v>
                </c:pt>
                <c:pt idx="1">
                  <c:v>2.3521773749999957</c:v>
                </c:pt>
                <c:pt idx="2">
                  <c:v>2.366174324999994</c:v>
                </c:pt>
                <c:pt idx="3">
                  <c:v>2.6123219999999918</c:v>
                </c:pt>
                <c:pt idx="4">
                  <c:v>3.1192804874999922</c:v>
                </c:pt>
                <c:pt idx="5">
                  <c:v>2.7654760199999959</c:v>
                </c:pt>
                <c:pt idx="6">
                  <c:v>2.5337070299999978</c:v>
                </c:pt>
                <c:pt idx="7">
                  <c:v>2.3410850571428523</c:v>
                </c:pt>
                <c:pt idx="8">
                  <c:v>2.4429198899999935</c:v>
                </c:pt>
                <c:pt idx="9">
                  <c:v>1.9494392999999941</c:v>
                </c:pt>
                <c:pt idx="10">
                  <c:v>2.4837203999999979</c:v>
                </c:pt>
                <c:pt idx="11">
                  <c:v>3.0972004199999938</c:v>
                </c:pt>
                <c:pt idx="12">
                  <c:v>3.4862906399999938</c:v>
                </c:pt>
                <c:pt idx="13">
                  <c:v>4.3014042599999964</c:v>
                </c:pt>
                <c:pt idx="14">
                  <c:v>4.5484513199999981</c:v>
                </c:pt>
                <c:pt idx="15">
                  <c:v>6.3433876499999986</c:v>
                </c:pt>
                <c:pt idx="16">
                  <c:v>8.0871240599999901</c:v>
                </c:pt>
                <c:pt idx="17">
                  <c:v>8.418420569999995</c:v>
                </c:pt>
                <c:pt idx="18">
                  <c:v>8.9582188500000015</c:v>
                </c:pt>
                <c:pt idx="19">
                  <c:v>8.7764895299999992</c:v>
                </c:pt>
                <c:pt idx="20">
                  <c:v>10.718830139999994</c:v>
                </c:pt>
                <c:pt idx="21">
                  <c:v>9.7769300099999938</c:v>
                </c:pt>
                <c:pt idx="22">
                  <c:v>11.781284069999991</c:v>
                </c:pt>
                <c:pt idx="23">
                  <c:v>11.706421679999995</c:v>
                </c:pt>
                <c:pt idx="24">
                  <c:v>12.700862519999998</c:v>
                </c:pt>
                <c:pt idx="25">
                  <c:v>11.162129789999993</c:v>
                </c:pt>
                <c:pt idx="26">
                  <c:v>11.984255399999988</c:v>
                </c:pt>
                <c:pt idx="27">
                  <c:v>12.517246199999992</c:v>
                </c:pt>
                <c:pt idx="28">
                  <c:v>11.61875624999999</c:v>
                </c:pt>
                <c:pt idx="29">
                  <c:v>12.602307642857131</c:v>
                </c:pt>
                <c:pt idx="30">
                  <c:v>11.307235499999992</c:v>
                </c:pt>
                <c:pt idx="31">
                  <c:v>11.110048589999989</c:v>
                </c:pt>
                <c:pt idx="32">
                  <c:v>9.7493685899999942</c:v>
                </c:pt>
                <c:pt idx="33">
                  <c:v>10.154085209999991</c:v>
                </c:pt>
                <c:pt idx="34">
                  <c:v>10.833392714999992</c:v>
                </c:pt>
                <c:pt idx="35">
                  <c:v>10.843017179999997</c:v>
                </c:pt>
                <c:pt idx="36">
                  <c:v>10.196901059999995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738496"/>
        <c:axId val="139092352"/>
      </c:barChart>
      <c:dateAx>
        <c:axId val="13773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9092352"/>
        <c:crosses val="autoZero"/>
        <c:auto val="1"/>
        <c:lblOffset val="100"/>
        <c:baseTimeUnit val="days"/>
      </c:dateAx>
      <c:valAx>
        <c:axId val="13909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773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722347871309882"/>
          <c:y val="0.14153578251448951"/>
          <c:w val="0.12277968461852853"/>
          <c:h val="0.522023909842575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273746983643862"/>
          <c:y val="0.13794052613360325"/>
          <c:w val="0.62482484758301648"/>
          <c:h val="0.5817387214915091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necesidades_S1!$Q$1:$Q$2</c:f>
              <c:strCache>
                <c:ptCount val="1"/>
                <c:pt idx="0">
                  <c:v>L/h NDVI semana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necesidades_S1!$P$3:$P$43</c:f>
              <c:numCache>
                <c:formatCode>m/d/yyyy</c:formatCode>
                <c:ptCount val="41"/>
                <c:pt idx="0">
                  <c:v>42939</c:v>
                </c:pt>
                <c:pt idx="1">
                  <c:v>42946</c:v>
                </c:pt>
                <c:pt idx="2">
                  <c:v>42953</c:v>
                </c:pt>
                <c:pt idx="3">
                  <c:v>42960</c:v>
                </c:pt>
                <c:pt idx="4">
                  <c:v>42967</c:v>
                </c:pt>
                <c:pt idx="5">
                  <c:v>42974</c:v>
                </c:pt>
                <c:pt idx="6">
                  <c:v>42981</c:v>
                </c:pt>
                <c:pt idx="7">
                  <c:v>42988</c:v>
                </c:pt>
                <c:pt idx="8">
                  <c:v>42995</c:v>
                </c:pt>
                <c:pt idx="9">
                  <c:v>43002</c:v>
                </c:pt>
                <c:pt idx="10">
                  <c:v>43009</c:v>
                </c:pt>
                <c:pt idx="11">
                  <c:v>43016</c:v>
                </c:pt>
                <c:pt idx="12">
                  <c:v>43023</c:v>
                </c:pt>
                <c:pt idx="13">
                  <c:v>43030</c:v>
                </c:pt>
                <c:pt idx="14">
                  <c:v>43037</c:v>
                </c:pt>
                <c:pt idx="15">
                  <c:v>43044</c:v>
                </c:pt>
                <c:pt idx="16">
                  <c:v>43051</c:v>
                </c:pt>
                <c:pt idx="17">
                  <c:v>43058</c:v>
                </c:pt>
                <c:pt idx="18">
                  <c:v>43065</c:v>
                </c:pt>
                <c:pt idx="19">
                  <c:v>43072</c:v>
                </c:pt>
                <c:pt idx="20">
                  <c:v>43079</c:v>
                </c:pt>
                <c:pt idx="21">
                  <c:v>43086</c:v>
                </c:pt>
                <c:pt idx="22">
                  <c:v>43093</c:v>
                </c:pt>
                <c:pt idx="23">
                  <c:v>43100</c:v>
                </c:pt>
                <c:pt idx="24">
                  <c:v>43107</c:v>
                </c:pt>
                <c:pt idx="25">
                  <c:v>43114</c:v>
                </c:pt>
                <c:pt idx="26">
                  <c:v>43121</c:v>
                </c:pt>
                <c:pt idx="27">
                  <c:v>43128</c:v>
                </c:pt>
                <c:pt idx="28">
                  <c:v>43135</c:v>
                </c:pt>
                <c:pt idx="29">
                  <c:v>43142</c:v>
                </c:pt>
                <c:pt idx="30">
                  <c:v>43149</c:v>
                </c:pt>
                <c:pt idx="31">
                  <c:v>43156</c:v>
                </c:pt>
                <c:pt idx="32">
                  <c:v>43163</c:v>
                </c:pt>
                <c:pt idx="33">
                  <c:v>43170</c:v>
                </c:pt>
                <c:pt idx="34">
                  <c:v>43177</c:v>
                </c:pt>
                <c:pt idx="35">
                  <c:v>43184</c:v>
                </c:pt>
                <c:pt idx="36">
                  <c:v>43191</c:v>
                </c:pt>
              </c:numCache>
            </c:numRef>
          </c:xVal>
          <c:yVal>
            <c:numRef>
              <c:f>necesidades_S1!$Q$3:$Q$43</c:f>
              <c:numCache>
                <c:formatCode>0.0</c:formatCode>
                <c:ptCount val="41"/>
                <c:pt idx="0">
                  <c:v>0.57430555555555485</c:v>
                </c:pt>
                <c:pt idx="1">
                  <c:v>0.54666666666666575</c:v>
                </c:pt>
                <c:pt idx="2">
                  <c:v>0.52041666666666553</c:v>
                </c:pt>
                <c:pt idx="3">
                  <c:v>0.49416666666666542</c:v>
                </c:pt>
                <c:pt idx="4">
                  <c:v>0.4679166666666657</c:v>
                </c:pt>
                <c:pt idx="5">
                  <c:v>0.42377777777777725</c:v>
                </c:pt>
                <c:pt idx="6">
                  <c:v>0.366222222222222</c:v>
                </c:pt>
                <c:pt idx="7">
                  <c:v>0.33476190476190421</c:v>
                </c:pt>
                <c:pt idx="8">
                  <c:v>0.31295238095238032</c:v>
                </c:pt>
                <c:pt idx="9">
                  <c:v>0.27295238095238034</c:v>
                </c:pt>
                <c:pt idx="10">
                  <c:v>0.27599999999999986</c:v>
                </c:pt>
                <c:pt idx="11">
                  <c:v>0.28628571428571387</c:v>
                </c:pt>
                <c:pt idx="12">
                  <c:v>0.3079999999999995</c:v>
                </c:pt>
                <c:pt idx="13">
                  <c:v>0.33261904761904743</c:v>
                </c:pt>
                <c:pt idx="14">
                  <c:v>0.39104761904761892</c:v>
                </c:pt>
                <c:pt idx="15">
                  <c:v>0.45911111111111103</c:v>
                </c:pt>
                <c:pt idx="16">
                  <c:v>0.51946031746031696</c:v>
                </c:pt>
                <c:pt idx="17">
                  <c:v>0.583238095238095</c:v>
                </c:pt>
                <c:pt idx="18">
                  <c:v>0.61799999999999999</c:v>
                </c:pt>
                <c:pt idx="19">
                  <c:v>0.66114285714285703</c:v>
                </c:pt>
                <c:pt idx="20">
                  <c:v>0.69276190476190436</c:v>
                </c:pt>
                <c:pt idx="21">
                  <c:v>0.70066666666666622</c:v>
                </c:pt>
                <c:pt idx="22">
                  <c:v>0.71933333333333294</c:v>
                </c:pt>
                <c:pt idx="23">
                  <c:v>0.7406190476190474</c:v>
                </c:pt>
                <c:pt idx="24">
                  <c:v>0.7566666666666666</c:v>
                </c:pt>
                <c:pt idx="25">
                  <c:v>0.77342857142857102</c:v>
                </c:pt>
                <c:pt idx="26">
                  <c:v>0.77277777777777723</c:v>
                </c:pt>
                <c:pt idx="27">
                  <c:v>0.76888888888888851</c:v>
                </c:pt>
                <c:pt idx="28">
                  <c:v>0.77738095238095173</c:v>
                </c:pt>
                <c:pt idx="29">
                  <c:v>0.80238095238095164</c:v>
                </c:pt>
                <c:pt idx="30">
                  <c:v>0.79499999999999971</c:v>
                </c:pt>
                <c:pt idx="31">
                  <c:v>0.79142857142857082</c:v>
                </c:pt>
                <c:pt idx="32">
                  <c:v>0.80047619047619001</c:v>
                </c:pt>
                <c:pt idx="33">
                  <c:v>0.78657142857142814</c:v>
                </c:pt>
                <c:pt idx="34">
                  <c:v>0.7914047619047615</c:v>
                </c:pt>
                <c:pt idx="35">
                  <c:v>0.79130952380952368</c:v>
                </c:pt>
                <c:pt idx="36">
                  <c:v>0.75647619047618997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02848"/>
        <c:axId val="139126656"/>
      </c:scatterChart>
      <c:valAx>
        <c:axId val="13910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9126656"/>
        <c:crosses val="autoZero"/>
        <c:crossBetween val="midCat"/>
      </c:valAx>
      <c:valAx>
        <c:axId val="13912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9102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722347871309882"/>
          <c:y val="0.14153578251448951"/>
          <c:w val="0.22466991274565559"/>
          <c:h val="6.2822981904703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3013375400689181"/>
          <c:y val="0.10174196113134754"/>
          <c:w val="0.82341109860034645"/>
          <c:h val="0.7392483145792739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[1]InterpolaNDVI_pizarro_Z1!$J$5</c:f>
              <c:strCache>
                <c:ptCount val="1"/>
                <c:pt idx="0">
                  <c:v>Kcb</c:v>
                </c:pt>
              </c:strCache>
            </c:strRef>
          </c:tx>
          <c:spPr>
            <a:ln w="603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[1]InterpolaNDVI_pizarro_Z1!$D$6:$D$354</c:f>
              <c:numCache>
                <c:formatCode>General</c:formatCode>
                <c:ptCount val="349"/>
                <c:pt idx="0">
                  <c:v>42917</c:v>
                </c:pt>
                <c:pt idx="1">
                  <c:v>42918</c:v>
                </c:pt>
                <c:pt idx="2">
                  <c:v>42919</c:v>
                </c:pt>
                <c:pt idx="3">
                  <c:v>42920</c:v>
                </c:pt>
                <c:pt idx="4">
                  <c:v>42921</c:v>
                </c:pt>
                <c:pt idx="5">
                  <c:v>42922</c:v>
                </c:pt>
                <c:pt idx="6">
                  <c:v>42923</c:v>
                </c:pt>
                <c:pt idx="7">
                  <c:v>42924</c:v>
                </c:pt>
                <c:pt idx="8">
                  <c:v>42925</c:v>
                </c:pt>
                <c:pt idx="9">
                  <c:v>42926</c:v>
                </c:pt>
                <c:pt idx="10">
                  <c:v>42927</c:v>
                </c:pt>
                <c:pt idx="11">
                  <c:v>42928</c:v>
                </c:pt>
                <c:pt idx="12">
                  <c:v>42929</c:v>
                </c:pt>
                <c:pt idx="13">
                  <c:v>42930</c:v>
                </c:pt>
                <c:pt idx="14">
                  <c:v>42931</c:v>
                </c:pt>
                <c:pt idx="15">
                  <c:v>42932</c:v>
                </c:pt>
                <c:pt idx="16">
                  <c:v>42933</c:v>
                </c:pt>
                <c:pt idx="17">
                  <c:v>42934</c:v>
                </c:pt>
                <c:pt idx="18">
                  <c:v>42935</c:v>
                </c:pt>
                <c:pt idx="19">
                  <c:v>42936</c:v>
                </c:pt>
                <c:pt idx="20">
                  <c:v>42937</c:v>
                </c:pt>
                <c:pt idx="21">
                  <c:v>42938</c:v>
                </c:pt>
                <c:pt idx="22">
                  <c:v>42939</c:v>
                </c:pt>
                <c:pt idx="23">
                  <c:v>42940</c:v>
                </c:pt>
                <c:pt idx="24">
                  <c:v>42941</c:v>
                </c:pt>
                <c:pt idx="25">
                  <c:v>42942</c:v>
                </c:pt>
                <c:pt idx="26">
                  <c:v>42943</c:v>
                </c:pt>
                <c:pt idx="27">
                  <c:v>42944</c:v>
                </c:pt>
                <c:pt idx="28">
                  <c:v>42945</c:v>
                </c:pt>
                <c:pt idx="29">
                  <c:v>42946</c:v>
                </c:pt>
                <c:pt idx="30">
                  <c:v>42947</c:v>
                </c:pt>
                <c:pt idx="31">
                  <c:v>42948</c:v>
                </c:pt>
                <c:pt idx="32">
                  <c:v>42949</c:v>
                </c:pt>
                <c:pt idx="33">
                  <c:v>42950</c:v>
                </c:pt>
                <c:pt idx="34">
                  <c:v>42951</c:v>
                </c:pt>
                <c:pt idx="35">
                  <c:v>42952</c:v>
                </c:pt>
                <c:pt idx="36">
                  <c:v>42953</c:v>
                </c:pt>
                <c:pt idx="37">
                  <c:v>42954</c:v>
                </c:pt>
                <c:pt idx="38">
                  <c:v>42955</c:v>
                </c:pt>
                <c:pt idx="39">
                  <c:v>42956</c:v>
                </c:pt>
                <c:pt idx="40">
                  <c:v>42957</c:v>
                </c:pt>
                <c:pt idx="41">
                  <c:v>42958</c:v>
                </c:pt>
                <c:pt idx="42">
                  <c:v>42959</c:v>
                </c:pt>
                <c:pt idx="43">
                  <c:v>42960</c:v>
                </c:pt>
                <c:pt idx="44">
                  <c:v>42961</c:v>
                </c:pt>
                <c:pt idx="45">
                  <c:v>42962</c:v>
                </c:pt>
                <c:pt idx="46">
                  <c:v>42963</c:v>
                </c:pt>
                <c:pt idx="47">
                  <c:v>42964</c:v>
                </c:pt>
                <c:pt idx="48">
                  <c:v>42965</c:v>
                </c:pt>
                <c:pt idx="49">
                  <c:v>42966</c:v>
                </c:pt>
                <c:pt idx="50">
                  <c:v>42967</c:v>
                </c:pt>
                <c:pt idx="51">
                  <c:v>42968</c:v>
                </c:pt>
                <c:pt idx="52">
                  <c:v>42969</c:v>
                </c:pt>
                <c:pt idx="53">
                  <c:v>42970</c:v>
                </c:pt>
                <c:pt idx="54">
                  <c:v>42971</c:v>
                </c:pt>
                <c:pt idx="55">
                  <c:v>42972</c:v>
                </c:pt>
                <c:pt idx="56">
                  <c:v>42973</c:v>
                </c:pt>
                <c:pt idx="57">
                  <c:v>42974</c:v>
                </c:pt>
                <c:pt idx="58">
                  <c:v>42975</c:v>
                </c:pt>
                <c:pt idx="59">
                  <c:v>42976</c:v>
                </c:pt>
                <c:pt idx="60">
                  <c:v>42977</c:v>
                </c:pt>
                <c:pt idx="61">
                  <c:v>42978</c:v>
                </c:pt>
                <c:pt idx="62">
                  <c:v>42979</c:v>
                </c:pt>
                <c:pt idx="63">
                  <c:v>42980</c:v>
                </c:pt>
                <c:pt idx="64">
                  <c:v>42981</c:v>
                </c:pt>
                <c:pt idx="65">
                  <c:v>42982</c:v>
                </c:pt>
                <c:pt idx="66">
                  <c:v>42983</c:v>
                </c:pt>
                <c:pt idx="67">
                  <c:v>42984</c:v>
                </c:pt>
                <c:pt idx="68">
                  <c:v>42985</c:v>
                </c:pt>
                <c:pt idx="69">
                  <c:v>42986</c:v>
                </c:pt>
                <c:pt idx="70">
                  <c:v>42987</c:v>
                </c:pt>
                <c:pt idx="71">
                  <c:v>42988</c:v>
                </c:pt>
                <c:pt idx="72">
                  <c:v>42989</c:v>
                </c:pt>
                <c:pt idx="73">
                  <c:v>42990</c:v>
                </c:pt>
                <c:pt idx="74">
                  <c:v>42991</c:v>
                </c:pt>
                <c:pt idx="75">
                  <c:v>42992</c:v>
                </c:pt>
                <c:pt idx="76">
                  <c:v>42993</c:v>
                </c:pt>
                <c:pt idx="77">
                  <c:v>42994</c:v>
                </c:pt>
                <c:pt idx="78">
                  <c:v>42995</c:v>
                </c:pt>
                <c:pt idx="79">
                  <c:v>42996</c:v>
                </c:pt>
                <c:pt idx="80">
                  <c:v>42997</c:v>
                </c:pt>
                <c:pt idx="81">
                  <c:v>42998</c:v>
                </c:pt>
                <c:pt idx="82">
                  <c:v>42999</c:v>
                </c:pt>
                <c:pt idx="83">
                  <c:v>43000</c:v>
                </c:pt>
                <c:pt idx="84">
                  <c:v>43001</c:v>
                </c:pt>
                <c:pt idx="85">
                  <c:v>43002</c:v>
                </c:pt>
                <c:pt idx="86">
                  <c:v>43003</c:v>
                </c:pt>
                <c:pt idx="87">
                  <c:v>43004</c:v>
                </c:pt>
                <c:pt idx="88">
                  <c:v>43005</c:v>
                </c:pt>
                <c:pt idx="89">
                  <c:v>43006</c:v>
                </c:pt>
                <c:pt idx="90">
                  <c:v>43007</c:v>
                </c:pt>
                <c:pt idx="91">
                  <c:v>43008</c:v>
                </c:pt>
                <c:pt idx="92">
                  <c:v>43009</c:v>
                </c:pt>
                <c:pt idx="93">
                  <c:v>43010</c:v>
                </c:pt>
                <c:pt idx="94">
                  <c:v>43011</c:v>
                </c:pt>
                <c:pt idx="95">
                  <c:v>43012</c:v>
                </c:pt>
                <c:pt idx="96">
                  <c:v>43013</c:v>
                </c:pt>
                <c:pt idx="97">
                  <c:v>43014</c:v>
                </c:pt>
                <c:pt idx="98">
                  <c:v>43015</c:v>
                </c:pt>
                <c:pt idx="99">
                  <c:v>43016</c:v>
                </c:pt>
                <c:pt idx="100">
                  <c:v>43017</c:v>
                </c:pt>
                <c:pt idx="101">
                  <c:v>43018</c:v>
                </c:pt>
                <c:pt idx="102">
                  <c:v>43019</c:v>
                </c:pt>
                <c:pt idx="103">
                  <c:v>43020</c:v>
                </c:pt>
                <c:pt idx="104">
                  <c:v>43021</c:v>
                </c:pt>
                <c:pt idx="105">
                  <c:v>43022</c:v>
                </c:pt>
                <c:pt idx="106">
                  <c:v>43023</c:v>
                </c:pt>
                <c:pt idx="107">
                  <c:v>43024</c:v>
                </c:pt>
                <c:pt idx="108">
                  <c:v>43025</c:v>
                </c:pt>
                <c:pt idx="109">
                  <c:v>43026</c:v>
                </c:pt>
                <c:pt idx="110">
                  <c:v>43027</c:v>
                </c:pt>
                <c:pt idx="111">
                  <c:v>43028</c:v>
                </c:pt>
                <c:pt idx="112">
                  <c:v>43029</c:v>
                </c:pt>
                <c:pt idx="113">
                  <c:v>43030</c:v>
                </c:pt>
                <c:pt idx="114">
                  <c:v>43031</c:v>
                </c:pt>
                <c:pt idx="115">
                  <c:v>43032</c:v>
                </c:pt>
                <c:pt idx="116">
                  <c:v>43033</c:v>
                </c:pt>
                <c:pt idx="117">
                  <c:v>43034</c:v>
                </c:pt>
                <c:pt idx="118">
                  <c:v>43035</c:v>
                </c:pt>
                <c:pt idx="119">
                  <c:v>43036</c:v>
                </c:pt>
                <c:pt idx="120">
                  <c:v>43037</c:v>
                </c:pt>
                <c:pt idx="121">
                  <c:v>43038</c:v>
                </c:pt>
                <c:pt idx="122">
                  <c:v>43039</c:v>
                </c:pt>
                <c:pt idx="123">
                  <c:v>43040</c:v>
                </c:pt>
                <c:pt idx="124">
                  <c:v>43041</c:v>
                </c:pt>
                <c:pt idx="125">
                  <c:v>43042</c:v>
                </c:pt>
                <c:pt idx="126">
                  <c:v>43043</c:v>
                </c:pt>
                <c:pt idx="127">
                  <c:v>43044</c:v>
                </c:pt>
                <c:pt idx="128">
                  <c:v>43045</c:v>
                </c:pt>
                <c:pt idx="129">
                  <c:v>43046</c:v>
                </c:pt>
                <c:pt idx="130">
                  <c:v>43047</c:v>
                </c:pt>
                <c:pt idx="131">
                  <c:v>43048</c:v>
                </c:pt>
                <c:pt idx="132">
                  <c:v>43049</c:v>
                </c:pt>
                <c:pt idx="133">
                  <c:v>43050</c:v>
                </c:pt>
                <c:pt idx="134">
                  <c:v>43051</c:v>
                </c:pt>
                <c:pt idx="135">
                  <c:v>43052</c:v>
                </c:pt>
                <c:pt idx="136">
                  <c:v>43053</c:v>
                </c:pt>
                <c:pt idx="137">
                  <c:v>43054</c:v>
                </c:pt>
                <c:pt idx="138">
                  <c:v>43055</c:v>
                </c:pt>
                <c:pt idx="139">
                  <c:v>43056</c:v>
                </c:pt>
                <c:pt idx="140">
                  <c:v>43057</c:v>
                </c:pt>
                <c:pt idx="141">
                  <c:v>43058</c:v>
                </c:pt>
                <c:pt idx="142">
                  <c:v>43059</c:v>
                </c:pt>
                <c:pt idx="143">
                  <c:v>43060</c:v>
                </c:pt>
                <c:pt idx="144">
                  <c:v>43061</c:v>
                </c:pt>
                <c:pt idx="145">
                  <c:v>43062</c:v>
                </c:pt>
                <c:pt idx="146">
                  <c:v>43063</c:v>
                </c:pt>
                <c:pt idx="147">
                  <c:v>43064</c:v>
                </c:pt>
                <c:pt idx="148">
                  <c:v>43065</c:v>
                </c:pt>
                <c:pt idx="149">
                  <c:v>43066</c:v>
                </c:pt>
                <c:pt idx="150">
                  <c:v>43067</c:v>
                </c:pt>
                <c:pt idx="151">
                  <c:v>43068</c:v>
                </c:pt>
                <c:pt idx="152">
                  <c:v>43069</c:v>
                </c:pt>
                <c:pt idx="153">
                  <c:v>43070</c:v>
                </c:pt>
                <c:pt idx="154">
                  <c:v>43071</c:v>
                </c:pt>
                <c:pt idx="155">
                  <c:v>43072</c:v>
                </c:pt>
                <c:pt idx="156">
                  <c:v>43073</c:v>
                </c:pt>
                <c:pt idx="157">
                  <c:v>43074</c:v>
                </c:pt>
                <c:pt idx="158">
                  <c:v>43075</c:v>
                </c:pt>
                <c:pt idx="159">
                  <c:v>43076</c:v>
                </c:pt>
                <c:pt idx="160">
                  <c:v>43077</c:v>
                </c:pt>
                <c:pt idx="161">
                  <c:v>43078</c:v>
                </c:pt>
                <c:pt idx="162">
                  <c:v>43079</c:v>
                </c:pt>
                <c:pt idx="163">
                  <c:v>43080</c:v>
                </c:pt>
                <c:pt idx="164">
                  <c:v>43081</c:v>
                </c:pt>
                <c:pt idx="165">
                  <c:v>43082</c:v>
                </c:pt>
                <c:pt idx="166">
                  <c:v>43083</c:v>
                </c:pt>
                <c:pt idx="167">
                  <c:v>43084</c:v>
                </c:pt>
                <c:pt idx="168">
                  <c:v>43085</c:v>
                </c:pt>
                <c:pt idx="169">
                  <c:v>43086</c:v>
                </c:pt>
                <c:pt idx="170">
                  <c:v>43087</c:v>
                </c:pt>
                <c:pt idx="171">
                  <c:v>43088</c:v>
                </c:pt>
                <c:pt idx="172">
                  <c:v>43089</c:v>
                </c:pt>
                <c:pt idx="173">
                  <c:v>43090</c:v>
                </c:pt>
                <c:pt idx="174">
                  <c:v>43091</c:v>
                </c:pt>
                <c:pt idx="175">
                  <c:v>43092</c:v>
                </c:pt>
                <c:pt idx="176">
                  <c:v>43093</c:v>
                </c:pt>
                <c:pt idx="177">
                  <c:v>43094</c:v>
                </c:pt>
                <c:pt idx="178">
                  <c:v>43095</c:v>
                </c:pt>
                <c:pt idx="179">
                  <c:v>43096</c:v>
                </c:pt>
                <c:pt idx="180">
                  <c:v>43097</c:v>
                </c:pt>
                <c:pt idx="181">
                  <c:v>43098</c:v>
                </c:pt>
                <c:pt idx="182">
                  <c:v>43099</c:v>
                </c:pt>
                <c:pt idx="183">
                  <c:v>43100</c:v>
                </c:pt>
                <c:pt idx="184">
                  <c:v>43101</c:v>
                </c:pt>
                <c:pt idx="185">
                  <c:v>43102</c:v>
                </c:pt>
                <c:pt idx="186">
                  <c:v>43103</c:v>
                </c:pt>
                <c:pt idx="187">
                  <c:v>43104</c:v>
                </c:pt>
                <c:pt idx="188">
                  <c:v>43105</c:v>
                </c:pt>
                <c:pt idx="189">
                  <c:v>43106</c:v>
                </c:pt>
                <c:pt idx="190">
                  <c:v>43107</c:v>
                </c:pt>
                <c:pt idx="191">
                  <c:v>43108</c:v>
                </c:pt>
                <c:pt idx="192">
                  <c:v>43109</c:v>
                </c:pt>
                <c:pt idx="193">
                  <c:v>43110</c:v>
                </c:pt>
                <c:pt idx="194">
                  <c:v>43111</c:v>
                </c:pt>
                <c:pt idx="195">
                  <c:v>43112</c:v>
                </c:pt>
                <c:pt idx="196">
                  <c:v>43113</c:v>
                </c:pt>
                <c:pt idx="197">
                  <c:v>43114</c:v>
                </c:pt>
                <c:pt idx="198">
                  <c:v>43115</c:v>
                </c:pt>
                <c:pt idx="199">
                  <c:v>43116</c:v>
                </c:pt>
                <c:pt idx="200">
                  <c:v>43117</c:v>
                </c:pt>
                <c:pt idx="201">
                  <c:v>43118</c:v>
                </c:pt>
                <c:pt idx="202">
                  <c:v>43119</c:v>
                </c:pt>
                <c:pt idx="203">
                  <c:v>43120</c:v>
                </c:pt>
                <c:pt idx="204">
                  <c:v>43121</c:v>
                </c:pt>
                <c:pt idx="205">
                  <c:v>43122</c:v>
                </c:pt>
                <c:pt idx="206">
                  <c:v>43123</c:v>
                </c:pt>
                <c:pt idx="207">
                  <c:v>43124</c:v>
                </c:pt>
                <c:pt idx="208">
                  <c:v>43125</c:v>
                </c:pt>
                <c:pt idx="209">
                  <c:v>43126</c:v>
                </c:pt>
                <c:pt idx="210">
                  <c:v>43127</c:v>
                </c:pt>
                <c:pt idx="211">
                  <c:v>43128</c:v>
                </c:pt>
                <c:pt idx="212">
                  <c:v>43129</c:v>
                </c:pt>
                <c:pt idx="213">
                  <c:v>43130</c:v>
                </c:pt>
                <c:pt idx="214">
                  <c:v>43131</c:v>
                </c:pt>
                <c:pt idx="215">
                  <c:v>43132</c:v>
                </c:pt>
                <c:pt idx="216">
                  <c:v>43133</c:v>
                </c:pt>
                <c:pt idx="217">
                  <c:v>43134</c:v>
                </c:pt>
                <c:pt idx="218">
                  <c:v>43135</c:v>
                </c:pt>
                <c:pt idx="219">
                  <c:v>43136</c:v>
                </c:pt>
                <c:pt idx="220">
                  <c:v>43137</c:v>
                </c:pt>
                <c:pt idx="221">
                  <c:v>43138</c:v>
                </c:pt>
                <c:pt idx="222">
                  <c:v>43139</c:v>
                </c:pt>
                <c:pt idx="223">
                  <c:v>43140</c:v>
                </c:pt>
                <c:pt idx="224">
                  <c:v>43141</c:v>
                </c:pt>
                <c:pt idx="225">
                  <c:v>43142</c:v>
                </c:pt>
                <c:pt idx="226">
                  <c:v>43143</c:v>
                </c:pt>
                <c:pt idx="227">
                  <c:v>43144</c:v>
                </c:pt>
                <c:pt idx="228">
                  <c:v>43145</c:v>
                </c:pt>
                <c:pt idx="229">
                  <c:v>43146</c:v>
                </c:pt>
                <c:pt idx="230">
                  <c:v>43147</c:v>
                </c:pt>
                <c:pt idx="231">
                  <c:v>43148</c:v>
                </c:pt>
                <c:pt idx="232">
                  <c:v>43149</c:v>
                </c:pt>
                <c:pt idx="233">
                  <c:v>43150</c:v>
                </c:pt>
                <c:pt idx="234">
                  <c:v>43151</c:v>
                </c:pt>
                <c:pt idx="235">
                  <c:v>43152</c:v>
                </c:pt>
                <c:pt idx="236">
                  <c:v>43153</c:v>
                </c:pt>
                <c:pt idx="237">
                  <c:v>43154</c:v>
                </c:pt>
                <c:pt idx="238">
                  <c:v>43155</c:v>
                </c:pt>
                <c:pt idx="239">
                  <c:v>43156</c:v>
                </c:pt>
                <c:pt idx="240">
                  <c:v>43157</c:v>
                </c:pt>
                <c:pt idx="241">
                  <c:v>43158</c:v>
                </c:pt>
                <c:pt idx="242">
                  <c:v>43159</c:v>
                </c:pt>
                <c:pt idx="243">
                  <c:v>43160</c:v>
                </c:pt>
                <c:pt idx="244">
                  <c:v>43161</c:v>
                </c:pt>
                <c:pt idx="245">
                  <c:v>43162</c:v>
                </c:pt>
                <c:pt idx="246">
                  <c:v>43163</c:v>
                </c:pt>
                <c:pt idx="247">
                  <c:v>43164</c:v>
                </c:pt>
                <c:pt idx="248">
                  <c:v>43165</c:v>
                </c:pt>
                <c:pt idx="249">
                  <c:v>43166</c:v>
                </c:pt>
                <c:pt idx="250">
                  <c:v>43167</c:v>
                </c:pt>
                <c:pt idx="251">
                  <c:v>43168</c:v>
                </c:pt>
                <c:pt idx="252">
                  <c:v>43169</c:v>
                </c:pt>
                <c:pt idx="253">
                  <c:v>43170</c:v>
                </c:pt>
                <c:pt idx="254">
                  <c:v>43171</c:v>
                </c:pt>
                <c:pt idx="255">
                  <c:v>43172</c:v>
                </c:pt>
                <c:pt idx="256">
                  <c:v>43173</c:v>
                </c:pt>
                <c:pt idx="257">
                  <c:v>43174</c:v>
                </c:pt>
                <c:pt idx="258">
                  <c:v>43175</c:v>
                </c:pt>
                <c:pt idx="259">
                  <c:v>43176</c:v>
                </c:pt>
                <c:pt idx="260">
                  <c:v>43177</c:v>
                </c:pt>
                <c:pt idx="261">
                  <c:v>43178</c:v>
                </c:pt>
                <c:pt idx="262">
                  <c:v>43179</c:v>
                </c:pt>
                <c:pt idx="263">
                  <c:v>43180</c:v>
                </c:pt>
                <c:pt idx="264">
                  <c:v>43181</c:v>
                </c:pt>
                <c:pt idx="265">
                  <c:v>43182</c:v>
                </c:pt>
                <c:pt idx="266">
                  <c:v>43183</c:v>
                </c:pt>
                <c:pt idx="267">
                  <c:v>43184</c:v>
                </c:pt>
                <c:pt idx="268">
                  <c:v>43185</c:v>
                </c:pt>
                <c:pt idx="269">
                  <c:v>43186</c:v>
                </c:pt>
                <c:pt idx="270">
                  <c:v>43187</c:v>
                </c:pt>
                <c:pt idx="271">
                  <c:v>43188</c:v>
                </c:pt>
                <c:pt idx="272">
                  <c:v>43189</c:v>
                </c:pt>
                <c:pt idx="273">
                  <c:v>43190</c:v>
                </c:pt>
                <c:pt idx="274">
                  <c:v>43191</c:v>
                </c:pt>
                <c:pt idx="275">
                  <c:v>43192</c:v>
                </c:pt>
                <c:pt idx="276">
                  <c:v>43193</c:v>
                </c:pt>
                <c:pt idx="277">
                  <c:v>43194</c:v>
                </c:pt>
                <c:pt idx="278">
                  <c:v>43195</c:v>
                </c:pt>
                <c:pt idx="279">
                  <c:v>43196</c:v>
                </c:pt>
                <c:pt idx="280">
                  <c:v>43197</c:v>
                </c:pt>
                <c:pt idx="281">
                  <c:v>43198</c:v>
                </c:pt>
                <c:pt idx="282">
                  <c:v>43199</c:v>
                </c:pt>
                <c:pt idx="283">
                  <c:v>43200</c:v>
                </c:pt>
                <c:pt idx="284">
                  <c:v>43201</c:v>
                </c:pt>
                <c:pt idx="285">
                  <c:v>43202</c:v>
                </c:pt>
                <c:pt idx="286">
                  <c:v>43203</c:v>
                </c:pt>
                <c:pt idx="287">
                  <c:v>43204</c:v>
                </c:pt>
                <c:pt idx="288">
                  <c:v>43205</c:v>
                </c:pt>
                <c:pt idx="289">
                  <c:v>43206</c:v>
                </c:pt>
                <c:pt idx="290">
                  <c:v>43207</c:v>
                </c:pt>
                <c:pt idx="291">
                  <c:v>43208</c:v>
                </c:pt>
                <c:pt idx="292">
                  <c:v>43209</c:v>
                </c:pt>
                <c:pt idx="293">
                  <c:v>43210</c:v>
                </c:pt>
                <c:pt idx="294">
                  <c:v>43211</c:v>
                </c:pt>
                <c:pt idx="295">
                  <c:v>43212</c:v>
                </c:pt>
                <c:pt idx="296">
                  <c:v>43213</c:v>
                </c:pt>
                <c:pt idx="297">
                  <c:v>43214</c:v>
                </c:pt>
                <c:pt idx="298">
                  <c:v>43215</c:v>
                </c:pt>
                <c:pt idx="299">
                  <c:v>43216</c:v>
                </c:pt>
                <c:pt idx="300">
                  <c:v>43217</c:v>
                </c:pt>
                <c:pt idx="301">
                  <c:v>43218</c:v>
                </c:pt>
                <c:pt idx="302">
                  <c:v>43219</c:v>
                </c:pt>
                <c:pt idx="303">
                  <c:v>43220</c:v>
                </c:pt>
                <c:pt idx="304">
                  <c:v>43221</c:v>
                </c:pt>
                <c:pt idx="305">
                  <c:v>43222</c:v>
                </c:pt>
                <c:pt idx="306">
                  <c:v>43223</c:v>
                </c:pt>
                <c:pt idx="307">
                  <c:v>43224</c:v>
                </c:pt>
                <c:pt idx="308">
                  <c:v>43225</c:v>
                </c:pt>
                <c:pt idx="309">
                  <c:v>43226</c:v>
                </c:pt>
                <c:pt idx="310">
                  <c:v>43227</c:v>
                </c:pt>
                <c:pt idx="311">
                  <c:v>43228</c:v>
                </c:pt>
                <c:pt idx="312">
                  <c:v>43229</c:v>
                </c:pt>
                <c:pt idx="313">
                  <c:v>43230</c:v>
                </c:pt>
                <c:pt idx="314">
                  <c:v>43231</c:v>
                </c:pt>
                <c:pt idx="315">
                  <c:v>43232</c:v>
                </c:pt>
                <c:pt idx="316">
                  <c:v>43233</c:v>
                </c:pt>
                <c:pt idx="317">
                  <c:v>43234</c:v>
                </c:pt>
                <c:pt idx="318">
                  <c:v>43235</c:v>
                </c:pt>
                <c:pt idx="319">
                  <c:v>43236</c:v>
                </c:pt>
                <c:pt idx="320">
                  <c:v>43237</c:v>
                </c:pt>
                <c:pt idx="321">
                  <c:v>43238</c:v>
                </c:pt>
                <c:pt idx="322">
                  <c:v>43239</c:v>
                </c:pt>
                <c:pt idx="323">
                  <c:v>43240</c:v>
                </c:pt>
                <c:pt idx="324">
                  <c:v>43241</c:v>
                </c:pt>
                <c:pt idx="325">
                  <c:v>43242</c:v>
                </c:pt>
                <c:pt idx="326">
                  <c:v>43243</c:v>
                </c:pt>
                <c:pt idx="327">
                  <c:v>43244</c:v>
                </c:pt>
                <c:pt idx="328">
                  <c:v>43245</c:v>
                </c:pt>
                <c:pt idx="329">
                  <c:v>43246</c:v>
                </c:pt>
                <c:pt idx="330">
                  <c:v>43247</c:v>
                </c:pt>
                <c:pt idx="331">
                  <c:v>43248</c:v>
                </c:pt>
                <c:pt idx="332">
                  <c:v>43249</c:v>
                </c:pt>
                <c:pt idx="333">
                  <c:v>43250</c:v>
                </c:pt>
                <c:pt idx="334">
                  <c:v>43251</c:v>
                </c:pt>
                <c:pt idx="335">
                  <c:v>43252</c:v>
                </c:pt>
                <c:pt idx="336">
                  <c:v>43253</c:v>
                </c:pt>
                <c:pt idx="337">
                  <c:v>43254</c:v>
                </c:pt>
                <c:pt idx="338">
                  <c:v>43255</c:v>
                </c:pt>
                <c:pt idx="339">
                  <c:v>43256</c:v>
                </c:pt>
                <c:pt idx="340">
                  <c:v>43257</c:v>
                </c:pt>
                <c:pt idx="341">
                  <c:v>43258</c:v>
                </c:pt>
                <c:pt idx="342">
                  <c:v>43259</c:v>
                </c:pt>
                <c:pt idx="343">
                  <c:v>43260</c:v>
                </c:pt>
                <c:pt idx="344">
                  <c:v>43261</c:v>
                </c:pt>
                <c:pt idx="345">
                  <c:v>43262</c:v>
                </c:pt>
                <c:pt idx="346">
                  <c:v>43263</c:v>
                </c:pt>
                <c:pt idx="347">
                  <c:v>43264</c:v>
                </c:pt>
                <c:pt idx="348">
                  <c:v>43265</c:v>
                </c:pt>
              </c:numCache>
            </c:numRef>
          </c:xVal>
          <c:yVal>
            <c:numRef>
              <c:f>[1]InterpolaNDVI_pizarro_Z1!$J$6:$J$324</c:f>
              <c:numCache>
                <c:formatCode>General</c:formatCode>
                <c:ptCount val="319"/>
                <c:pt idx="0">
                  <c:v>0.24879999679999995</c:v>
                </c:pt>
                <c:pt idx="1">
                  <c:v>0.24879999679999995</c:v>
                </c:pt>
                <c:pt idx="2">
                  <c:v>0.24879999679999995</c:v>
                </c:pt>
                <c:pt idx="3">
                  <c:v>0.24879999679999995</c:v>
                </c:pt>
                <c:pt idx="4">
                  <c:v>0.24879999679999995</c:v>
                </c:pt>
                <c:pt idx="5">
                  <c:v>0.24879999679999995</c:v>
                </c:pt>
                <c:pt idx="6">
                  <c:v>0.24879999679999995</c:v>
                </c:pt>
                <c:pt idx="7">
                  <c:v>0.25245714011428566</c:v>
                </c:pt>
                <c:pt idx="8">
                  <c:v>0.25611428342857145</c:v>
                </c:pt>
                <c:pt idx="9">
                  <c:v>0.25977142674285714</c:v>
                </c:pt>
                <c:pt idx="10">
                  <c:v>0.26342857005714293</c:v>
                </c:pt>
                <c:pt idx="11">
                  <c:v>0.26708571337142861</c:v>
                </c:pt>
                <c:pt idx="12">
                  <c:v>0.27074285668571429</c:v>
                </c:pt>
                <c:pt idx="13">
                  <c:v>0.27439999999999998</c:v>
                </c:pt>
                <c:pt idx="14">
                  <c:v>0.27084444480000003</c:v>
                </c:pt>
                <c:pt idx="15">
                  <c:v>0.26728888959999997</c:v>
                </c:pt>
                <c:pt idx="16">
                  <c:v>0.26373333440000002</c:v>
                </c:pt>
                <c:pt idx="17">
                  <c:v>0.26017777919999996</c:v>
                </c:pt>
                <c:pt idx="18">
                  <c:v>0.25662222400000001</c:v>
                </c:pt>
                <c:pt idx="19">
                  <c:v>0.25306666879999995</c:v>
                </c:pt>
                <c:pt idx="20">
                  <c:v>0.24951111359999997</c:v>
                </c:pt>
                <c:pt idx="21">
                  <c:v>0.24595555839999997</c:v>
                </c:pt>
                <c:pt idx="22">
                  <c:v>0.24240000319999996</c:v>
                </c:pt>
                <c:pt idx="23">
                  <c:v>0.24628571771428573</c:v>
                </c:pt>
                <c:pt idx="24">
                  <c:v>0.25017143222857141</c:v>
                </c:pt>
                <c:pt idx="25">
                  <c:v>0.25405714674285718</c:v>
                </c:pt>
                <c:pt idx="26">
                  <c:v>0.25794286125714294</c:v>
                </c:pt>
                <c:pt idx="27">
                  <c:v>0.2618285757714286</c:v>
                </c:pt>
                <c:pt idx="28">
                  <c:v>0.26571429028571425</c:v>
                </c:pt>
                <c:pt idx="29">
                  <c:v>0.26960000480000001</c:v>
                </c:pt>
                <c:pt idx="30">
                  <c:v>0.26761600448</c:v>
                </c:pt>
                <c:pt idx="31">
                  <c:v>0.26563200415999999</c:v>
                </c:pt>
                <c:pt idx="32">
                  <c:v>0.26364800383999998</c:v>
                </c:pt>
                <c:pt idx="33">
                  <c:v>0.26166400351999997</c:v>
                </c:pt>
                <c:pt idx="34">
                  <c:v>0.25968000319999995</c:v>
                </c:pt>
                <c:pt idx="35">
                  <c:v>0.25769600287999994</c:v>
                </c:pt>
                <c:pt idx="36">
                  <c:v>0.25571200256000004</c:v>
                </c:pt>
                <c:pt idx="37">
                  <c:v>0.25372800224000003</c:v>
                </c:pt>
                <c:pt idx="38">
                  <c:v>0.25174400192000002</c:v>
                </c:pt>
                <c:pt idx="39">
                  <c:v>0.24976000160000003</c:v>
                </c:pt>
                <c:pt idx="40">
                  <c:v>0.24777600128000002</c:v>
                </c:pt>
                <c:pt idx="41">
                  <c:v>0.24579200096000001</c:v>
                </c:pt>
                <c:pt idx="42">
                  <c:v>0.24380800064000005</c:v>
                </c:pt>
                <c:pt idx="43">
                  <c:v>0.24182400032000004</c:v>
                </c:pt>
                <c:pt idx="44">
                  <c:v>0.23984000000000003</c:v>
                </c:pt>
                <c:pt idx="45">
                  <c:v>0.23785599968000007</c:v>
                </c:pt>
                <c:pt idx="46">
                  <c:v>0.23587199936000006</c:v>
                </c:pt>
                <c:pt idx="47">
                  <c:v>0.23388799904000004</c:v>
                </c:pt>
                <c:pt idx="48">
                  <c:v>0.23190399872000009</c:v>
                </c:pt>
                <c:pt idx="49">
                  <c:v>0.22991999840000008</c:v>
                </c:pt>
                <c:pt idx="50">
                  <c:v>0.22793599808000006</c:v>
                </c:pt>
                <c:pt idx="51">
                  <c:v>0.22595199776000011</c:v>
                </c:pt>
                <c:pt idx="52">
                  <c:v>0.22396799744000009</c:v>
                </c:pt>
                <c:pt idx="53">
                  <c:v>0.22198399712000008</c:v>
                </c:pt>
                <c:pt idx="54">
                  <c:v>0.21999999679999996</c:v>
                </c:pt>
                <c:pt idx="55">
                  <c:v>0.22877948406153845</c:v>
                </c:pt>
                <c:pt idx="56">
                  <c:v>0.23755897132307693</c:v>
                </c:pt>
                <c:pt idx="57">
                  <c:v>0.24633845858461542</c:v>
                </c:pt>
                <c:pt idx="58">
                  <c:v>0.25511794584615388</c:v>
                </c:pt>
                <c:pt idx="59">
                  <c:v>0.26389743310769231</c:v>
                </c:pt>
                <c:pt idx="60">
                  <c:v>0.27267692036923075</c:v>
                </c:pt>
                <c:pt idx="61">
                  <c:v>0.28145640763076929</c:v>
                </c:pt>
                <c:pt idx="62">
                  <c:v>0.29023589489230772</c:v>
                </c:pt>
                <c:pt idx="63">
                  <c:v>0.29901538215384615</c:v>
                </c:pt>
                <c:pt idx="64">
                  <c:v>0.30779486941538459</c:v>
                </c:pt>
                <c:pt idx="65">
                  <c:v>0.31657435667692302</c:v>
                </c:pt>
                <c:pt idx="66">
                  <c:v>0.32535384393846145</c:v>
                </c:pt>
                <c:pt idx="67">
                  <c:v>0.33413333119999988</c:v>
                </c:pt>
                <c:pt idx="68">
                  <c:v>0.34291281846153832</c:v>
                </c:pt>
                <c:pt idx="69">
                  <c:v>0.35169230572307675</c:v>
                </c:pt>
                <c:pt idx="70">
                  <c:v>0.36047179298461518</c:v>
                </c:pt>
                <c:pt idx="71">
                  <c:v>0.36925128024615361</c:v>
                </c:pt>
                <c:pt idx="72">
                  <c:v>0.37803076750769204</c:v>
                </c:pt>
                <c:pt idx="73">
                  <c:v>0.38681025476923048</c:v>
                </c:pt>
                <c:pt idx="74">
                  <c:v>0.39558974203076891</c:v>
                </c:pt>
                <c:pt idx="75">
                  <c:v>0.40436922929230734</c:v>
                </c:pt>
                <c:pt idx="76">
                  <c:v>0.41314871655384577</c:v>
                </c:pt>
                <c:pt idx="77">
                  <c:v>0.42192820381538421</c:v>
                </c:pt>
                <c:pt idx="78">
                  <c:v>0.43070769107692264</c:v>
                </c:pt>
                <c:pt idx="79">
                  <c:v>0.43948717833846107</c:v>
                </c:pt>
                <c:pt idx="80">
                  <c:v>0.4482666655999995</c:v>
                </c:pt>
                <c:pt idx="81">
                  <c:v>0.45704615286153794</c:v>
                </c:pt>
                <c:pt idx="82">
                  <c:v>0.46582564012307648</c:v>
                </c:pt>
                <c:pt idx="83">
                  <c:v>0.47460512738461491</c:v>
                </c:pt>
                <c:pt idx="84">
                  <c:v>0.48338461464615334</c:v>
                </c:pt>
                <c:pt idx="85">
                  <c:v>0.49216410190769178</c:v>
                </c:pt>
                <c:pt idx="86">
                  <c:v>0.50094358916923021</c:v>
                </c:pt>
                <c:pt idx="87">
                  <c:v>0.50972307643076864</c:v>
                </c:pt>
                <c:pt idx="88">
                  <c:v>0.51850256369230707</c:v>
                </c:pt>
                <c:pt idx="89">
                  <c:v>0.5272820509538455</c:v>
                </c:pt>
                <c:pt idx="90">
                  <c:v>0.53606153821538394</c:v>
                </c:pt>
                <c:pt idx="91">
                  <c:v>0.54484102547692237</c:v>
                </c:pt>
                <c:pt idx="92">
                  <c:v>0.5536205127384608</c:v>
                </c:pt>
                <c:pt idx="93">
                  <c:v>0.56240000000000001</c:v>
                </c:pt>
                <c:pt idx="94">
                  <c:v>0.56897777760000001</c:v>
                </c:pt>
                <c:pt idx="95">
                  <c:v>0.57555555520000001</c:v>
                </c:pt>
                <c:pt idx="96">
                  <c:v>0.58213333280000001</c:v>
                </c:pt>
                <c:pt idx="97">
                  <c:v>0.58871111040000002</c:v>
                </c:pt>
                <c:pt idx="98">
                  <c:v>0.59528888800000002</c:v>
                </c:pt>
                <c:pt idx="99">
                  <c:v>0.60186666560000002</c:v>
                </c:pt>
                <c:pt idx="100">
                  <c:v>0.60844444320000002</c:v>
                </c:pt>
                <c:pt idx="101">
                  <c:v>0.61502222079999991</c:v>
                </c:pt>
                <c:pt idx="102">
                  <c:v>0.62159999839999991</c:v>
                </c:pt>
                <c:pt idx="103">
                  <c:v>0.63099999844999999</c:v>
                </c:pt>
                <c:pt idx="104">
                  <c:v>0.64039999850000007</c:v>
                </c:pt>
                <c:pt idx="105">
                  <c:v>0.64979999855000004</c:v>
                </c:pt>
                <c:pt idx="106">
                  <c:v>0.65919999860000011</c:v>
                </c:pt>
                <c:pt idx="107">
                  <c:v>0.66859999865000008</c:v>
                </c:pt>
                <c:pt idx="108">
                  <c:v>0.67799999870000016</c:v>
                </c:pt>
                <c:pt idx="109">
                  <c:v>0.68739999875000024</c:v>
                </c:pt>
                <c:pt idx="110">
                  <c:v>0.69679999880000021</c:v>
                </c:pt>
                <c:pt idx="111">
                  <c:v>0.70619999885000029</c:v>
                </c:pt>
                <c:pt idx="112">
                  <c:v>0.71559999890000026</c:v>
                </c:pt>
                <c:pt idx="113">
                  <c:v>0.72499999895000034</c:v>
                </c:pt>
                <c:pt idx="114">
                  <c:v>0.73439999900000041</c:v>
                </c:pt>
                <c:pt idx="115">
                  <c:v>0.74379999905000038</c:v>
                </c:pt>
                <c:pt idx="116">
                  <c:v>0.75319999910000046</c:v>
                </c:pt>
                <c:pt idx="117">
                  <c:v>0.76259999915000043</c:v>
                </c:pt>
                <c:pt idx="118">
                  <c:v>0.77199999920000051</c:v>
                </c:pt>
                <c:pt idx="119">
                  <c:v>0.78139999925000059</c:v>
                </c:pt>
                <c:pt idx="120">
                  <c:v>0.79079999930000056</c:v>
                </c:pt>
                <c:pt idx="121">
                  <c:v>0.80019999935000063</c:v>
                </c:pt>
                <c:pt idx="122">
                  <c:v>0.8095999994000006</c:v>
                </c:pt>
                <c:pt idx="123">
                  <c:v>0.81899999945000068</c:v>
                </c:pt>
                <c:pt idx="124">
                  <c:v>0.82839999950000076</c:v>
                </c:pt>
                <c:pt idx="125">
                  <c:v>0.83779999955000073</c:v>
                </c:pt>
                <c:pt idx="126">
                  <c:v>0.84719999960000081</c:v>
                </c:pt>
                <c:pt idx="127">
                  <c:v>0.85659999965000078</c:v>
                </c:pt>
                <c:pt idx="128">
                  <c:v>0.86599999970000086</c:v>
                </c:pt>
                <c:pt idx="129">
                  <c:v>0.87539999975000093</c:v>
                </c:pt>
                <c:pt idx="130">
                  <c:v>0.8847999998000009</c:v>
                </c:pt>
                <c:pt idx="131">
                  <c:v>0.89419999985000098</c:v>
                </c:pt>
                <c:pt idx="132">
                  <c:v>0.90359999990000095</c:v>
                </c:pt>
                <c:pt idx="133">
                  <c:v>0.91299999995000103</c:v>
                </c:pt>
                <c:pt idx="134">
                  <c:v>0.9224</c:v>
                </c:pt>
                <c:pt idx="135">
                  <c:v>0.93222857188571429</c:v>
                </c:pt>
                <c:pt idx="136">
                  <c:v>0.94205714377142835</c:v>
                </c:pt>
                <c:pt idx="137">
                  <c:v>0.95188571565714264</c:v>
                </c:pt>
                <c:pt idx="138">
                  <c:v>0.96171428754285693</c:v>
                </c:pt>
                <c:pt idx="139">
                  <c:v>0.97154285942857121</c:v>
                </c:pt>
                <c:pt idx="140">
                  <c:v>0.9813714313142855</c:v>
                </c:pt>
                <c:pt idx="141">
                  <c:v>0.99120000320000001</c:v>
                </c:pt>
                <c:pt idx="142">
                  <c:v>0.99084444799999993</c:v>
                </c:pt>
                <c:pt idx="143">
                  <c:v>0.99048889279999985</c:v>
                </c:pt>
                <c:pt idx="144">
                  <c:v>0.99013333759999977</c:v>
                </c:pt>
                <c:pt idx="145">
                  <c:v>0.98977778239999969</c:v>
                </c:pt>
                <c:pt idx="146">
                  <c:v>0.98942222719999962</c:v>
                </c:pt>
                <c:pt idx="147">
                  <c:v>0.98906667199999954</c:v>
                </c:pt>
                <c:pt idx="148">
                  <c:v>0.98871111679999946</c:v>
                </c:pt>
                <c:pt idx="149">
                  <c:v>0.98835556159999938</c:v>
                </c:pt>
                <c:pt idx="150">
                  <c:v>0.98800000639999996</c:v>
                </c:pt>
                <c:pt idx="151">
                  <c:v>0.99051429165714289</c:v>
                </c:pt>
                <c:pt idx="152">
                  <c:v>0.99302857691428581</c:v>
                </c:pt>
                <c:pt idx="153">
                  <c:v>0.99554286217142851</c:v>
                </c:pt>
                <c:pt idx="154">
                  <c:v>0.99805714742857143</c:v>
                </c:pt>
                <c:pt idx="155">
                  <c:v>1.0005714326857142</c:v>
                </c:pt>
                <c:pt idx="156">
                  <c:v>1.0030857179428572</c:v>
                </c:pt>
                <c:pt idx="157">
                  <c:v>1.0056000031999999</c:v>
                </c:pt>
                <c:pt idx="158">
                  <c:v>1.0050666687999998</c:v>
                </c:pt>
                <c:pt idx="159">
                  <c:v>1.0045333343999996</c:v>
                </c:pt>
                <c:pt idx="160">
                  <c:v>1.0039999999999996</c:v>
                </c:pt>
                <c:pt idx="161">
                  <c:v>1.0034666655999995</c:v>
                </c:pt>
                <c:pt idx="162">
                  <c:v>1.0029333311999995</c:v>
                </c:pt>
                <c:pt idx="163">
                  <c:v>1.0023999967999995</c:v>
                </c:pt>
                <c:pt idx="164">
                  <c:v>1.0018666623999994</c:v>
                </c:pt>
                <c:pt idx="165">
                  <c:v>1.0013333279999992</c:v>
                </c:pt>
                <c:pt idx="166">
                  <c:v>1.0007999935999998</c:v>
                </c:pt>
                <c:pt idx="167">
                  <c:v>1.0007999935999998</c:v>
                </c:pt>
                <c:pt idx="168">
                  <c:v>1.0007999935999998</c:v>
                </c:pt>
                <c:pt idx="169">
                  <c:v>1.0007999935999998</c:v>
                </c:pt>
                <c:pt idx="170">
                  <c:v>1.0007999935999998</c:v>
                </c:pt>
                <c:pt idx="171">
                  <c:v>1.0007999935999998</c:v>
                </c:pt>
                <c:pt idx="172">
                  <c:v>1.0007999935999998</c:v>
                </c:pt>
                <c:pt idx="173">
                  <c:v>1.0007999935999998</c:v>
                </c:pt>
                <c:pt idx="174">
                  <c:v>0.99759999360000007</c:v>
                </c:pt>
                <c:pt idx="175">
                  <c:v>0.99439999359999998</c:v>
                </c:pt>
                <c:pt idx="176">
                  <c:v>0.99119999359999988</c:v>
                </c:pt>
                <c:pt idx="177">
                  <c:v>0.98799999359999979</c:v>
                </c:pt>
                <c:pt idx="178">
                  <c:v>0.98479999359999992</c:v>
                </c:pt>
                <c:pt idx="179">
                  <c:v>0.98159999359999983</c:v>
                </c:pt>
                <c:pt idx="180">
                  <c:v>0.97839999359999974</c:v>
                </c:pt>
                <c:pt idx="181">
                  <c:v>0.97519999359999987</c:v>
                </c:pt>
                <c:pt idx="182">
                  <c:v>0.9719999936</c:v>
                </c:pt>
                <c:pt idx="183">
                  <c:v>0.96949999429999989</c:v>
                </c:pt>
                <c:pt idx="184">
                  <c:v>0.966999995</c:v>
                </c:pt>
                <c:pt idx="185">
                  <c:v>0.96449999569999989</c:v>
                </c:pt>
                <c:pt idx="186">
                  <c:v>0.9619999964</c:v>
                </c:pt>
                <c:pt idx="187">
                  <c:v>0.95949999709999989</c:v>
                </c:pt>
                <c:pt idx="188">
                  <c:v>0.95699999779999978</c:v>
                </c:pt>
                <c:pt idx="189">
                  <c:v>0.95449999849999989</c:v>
                </c:pt>
                <c:pt idx="190">
                  <c:v>0.95199999919999978</c:v>
                </c:pt>
                <c:pt idx="191">
                  <c:v>0.94949999989999989</c:v>
                </c:pt>
                <c:pt idx="192">
                  <c:v>0.94700000059999978</c:v>
                </c:pt>
                <c:pt idx="193">
                  <c:v>0.94450000129999989</c:v>
                </c:pt>
                <c:pt idx="194">
                  <c:v>0.94200000199999978</c:v>
                </c:pt>
                <c:pt idx="195">
                  <c:v>0.93950000269999989</c:v>
                </c:pt>
                <c:pt idx="196">
                  <c:v>0.93700000339999978</c:v>
                </c:pt>
                <c:pt idx="197">
                  <c:v>0.93450000409999967</c:v>
                </c:pt>
                <c:pt idx="198">
                  <c:v>0.9320000048</c:v>
                </c:pt>
                <c:pt idx="199">
                  <c:v>0.92811429028571413</c:v>
                </c:pt>
                <c:pt idx="200">
                  <c:v>0.92422857577142847</c:v>
                </c:pt>
                <c:pt idx="201">
                  <c:v>0.9203428612571426</c:v>
                </c:pt>
                <c:pt idx="202">
                  <c:v>0.91645714674285694</c:v>
                </c:pt>
                <c:pt idx="203">
                  <c:v>0.91257143222857107</c:v>
                </c:pt>
                <c:pt idx="204">
                  <c:v>0.90868571771428519</c:v>
                </c:pt>
                <c:pt idx="205">
                  <c:v>0.90480000319999998</c:v>
                </c:pt>
                <c:pt idx="206">
                  <c:v>0.89982222560000003</c:v>
                </c:pt>
                <c:pt idx="207">
                  <c:v>0.89484444800000007</c:v>
                </c:pt>
                <c:pt idx="208">
                  <c:v>0.88986667040000011</c:v>
                </c:pt>
                <c:pt idx="209">
                  <c:v>0.88488889280000005</c:v>
                </c:pt>
                <c:pt idx="210">
                  <c:v>0.87991111520000009</c:v>
                </c:pt>
                <c:pt idx="211">
                  <c:v>0.87493333760000014</c:v>
                </c:pt>
                <c:pt idx="212">
                  <c:v>0.86995556000000018</c:v>
                </c:pt>
                <c:pt idx="213">
                  <c:v>0.86497778240000012</c:v>
                </c:pt>
                <c:pt idx="214">
                  <c:v>0.86000000480000005</c:v>
                </c:pt>
                <c:pt idx="215">
                  <c:v>0.8568000038857142</c:v>
                </c:pt>
                <c:pt idx="216">
                  <c:v>0.85360000297142846</c:v>
                </c:pt>
                <c:pt idx="217">
                  <c:v>0.85040000205714261</c:v>
                </c:pt>
                <c:pt idx="218">
                  <c:v>0.84720000114285687</c:v>
                </c:pt>
                <c:pt idx="219">
                  <c:v>0.84400000022857102</c:v>
                </c:pt>
                <c:pt idx="220">
                  <c:v>0.84079999931428528</c:v>
                </c:pt>
                <c:pt idx="221">
                  <c:v>0.83759999839999999</c:v>
                </c:pt>
                <c:pt idx="222">
                  <c:v>0.83119999839999992</c:v>
                </c:pt>
                <c:pt idx="223">
                  <c:v>0.82479999839999985</c:v>
                </c:pt>
                <c:pt idx="224">
                  <c:v>0.81839999839999988</c:v>
                </c:pt>
                <c:pt idx="225">
                  <c:v>0.81199999839999981</c:v>
                </c:pt>
                <c:pt idx="226">
                  <c:v>0.80559999839999974</c:v>
                </c:pt>
                <c:pt idx="227">
                  <c:v>0.79919999839999978</c:v>
                </c:pt>
                <c:pt idx="228">
                  <c:v>0.79279999839999971</c:v>
                </c:pt>
                <c:pt idx="229">
                  <c:v>0.78639999839999963</c:v>
                </c:pt>
                <c:pt idx="230">
                  <c:v>0.77999999839999989</c:v>
                </c:pt>
                <c:pt idx="231">
                  <c:v>0.78045714079999995</c:v>
                </c:pt>
                <c:pt idx="232">
                  <c:v>0.78091428319999989</c:v>
                </c:pt>
                <c:pt idx="233">
                  <c:v>0.78137142559999995</c:v>
                </c:pt>
                <c:pt idx="234">
                  <c:v>0.78182856799999989</c:v>
                </c:pt>
                <c:pt idx="235">
                  <c:v>0.78228571039999983</c:v>
                </c:pt>
                <c:pt idx="236">
                  <c:v>0.78274285279999989</c:v>
                </c:pt>
                <c:pt idx="237">
                  <c:v>0.78319999520000005</c:v>
                </c:pt>
                <c:pt idx="238">
                  <c:v>0.78142221760000008</c:v>
                </c:pt>
                <c:pt idx="239">
                  <c:v>0.77964444000000011</c:v>
                </c:pt>
                <c:pt idx="240">
                  <c:v>0.77786666240000013</c:v>
                </c:pt>
                <c:pt idx="241">
                  <c:v>0.77608888480000016</c:v>
                </c:pt>
                <c:pt idx="242">
                  <c:v>0.77431110720000018</c:v>
                </c:pt>
                <c:pt idx="243">
                  <c:v>0.77253332960000021</c:v>
                </c:pt>
                <c:pt idx="244">
                  <c:v>0.77075555200000023</c:v>
                </c:pt>
                <c:pt idx="245">
                  <c:v>0.76897777440000037</c:v>
                </c:pt>
                <c:pt idx="246">
                  <c:v>0.76719999680000006</c:v>
                </c:pt>
                <c:pt idx="247">
                  <c:v>0.76537142514285716</c:v>
                </c:pt>
                <c:pt idx="248">
                  <c:v>0.76354285348571427</c:v>
                </c:pt>
                <c:pt idx="249">
                  <c:v>0.76171428182857137</c:v>
                </c:pt>
                <c:pt idx="250">
                  <c:v>0.75988571017142847</c:v>
                </c:pt>
                <c:pt idx="251">
                  <c:v>0.75805713851428558</c:v>
                </c:pt>
                <c:pt idx="252">
                  <c:v>0.75622856685714268</c:v>
                </c:pt>
                <c:pt idx="253">
                  <c:v>0.75439999520000001</c:v>
                </c:pt>
                <c:pt idx="254">
                  <c:v>0.75119999519999991</c:v>
                </c:pt>
                <c:pt idx="255">
                  <c:v>0.74799999519999993</c:v>
                </c:pt>
                <c:pt idx="256">
                  <c:v>0.74479999519999995</c:v>
                </c:pt>
                <c:pt idx="257">
                  <c:v>0.74159999519999986</c:v>
                </c:pt>
                <c:pt idx="258">
                  <c:v>0.73839999519999988</c:v>
                </c:pt>
                <c:pt idx="259">
                  <c:v>0.7351999951999999</c:v>
                </c:pt>
                <c:pt idx="260">
                  <c:v>0.73199999519999981</c:v>
                </c:pt>
                <c:pt idx="261">
                  <c:v>0.72879999519999983</c:v>
                </c:pt>
                <c:pt idx="262">
                  <c:v>0.72559999519999996</c:v>
                </c:pt>
                <c:pt idx="263">
                  <c:v>0.72308570994285704</c:v>
                </c:pt>
                <c:pt idx="264">
                  <c:v>0.72057142468571422</c:v>
                </c:pt>
                <c:pt idx="265">
                  <c:v>0.7180571394285713</c:v>
                </c:pt>
                <c:pt idx="266">
                  <c:v>0.71554285417142849</c:v>
                </c:pt>
                <c:pt idx="267">
                  <c:v>0.71302856891428557</c:v>
                </c:pt>
                <c:pt idx="268">
                  <c:v>0.71051428365714275</c:v>
                </c:pt>
                <c:pt idx="269">
                  <c:v>0.70799999840000005</c:v>
                </c:pt>
                <c:pt idx="270">
                  <c:v>0.70101052463157887</c:v>
                </c:pt>
                <c:pt idx="271">
                  <c:v>0.6940210508631578</c:v>
                </c:pt>
                <c:pt idx="272">
                  <c:v>0.68703157709473672</c:v>
                </c:pt>
                <c:pt idx="273">
                  <c:v>0.68004210332631554</c:v>
                </c:pt>
                <c:pt idx="274">
                  <c:v>0.67305262955789447</c:v>
                </c:pt>
                <c:pt idx="275">
                  <c:v>0.66606315578947328</c:v>
                </c:pt>
                <c:pt idx="276">
                  <c:v>0.65907368202105221</c:v>
                </c:pt>
                <c:pt idx="277">
                  <c:v>0.65208420825263114</c:v>
                </c:pt>
                <c:pt idx="278">
                  <c:v>0.64509473448420995</c:v>
                </c:pt>
                <c:pt idx="279">
                  <c:v>0.63810526071578888</c:v>
                </c:pt>
                <c:pt idx="280">
                  <c:v>0.6311157869473677</c:v>
                </c:pt>
                <c:pt idx="281">
                  <c:v>0.62412631317894662</c:v>
                </c:pt>
                <c:pt idx="282">
                  <c:v>0.61713683941052555</c:v>
                </c:pt>
                <c:pt idx="283">
                  <c:v>0.61014736564210459</c:v>
                </c:pt>
                <c:pt idx="284">
                  <c:v>0.60315789187368352</c:v>
                </c:pt>
                <c:pt idx="285">
                  <c:v>0.59616841810526244</c:v>
                </c:pt>
                <c:pt idx="286">
                  <c:v>0.58917894433684148</c:v>
                </c:pt>
                <c:pt idx="287">
                  <c:v>0.58218947056842041</c:v>
                </c:pt>
                <c:pt idx="288">
                  <c:v>0.57519999679999934</c:v>
                </c:pt>
                <c:pt idx="289">
                  <c:v>0.56821052303157837</c:v>
                </c:pt>
                <c:pt idx="290">
                  <c:v>0.5612210492631573</c:v>
                </c:pt>
                <c:pt idx="291">
                  <c:v>0.55423157549473623</c:v>
                </c:pt>
                <c:pt idx="292">
                  <c:v>0.54724210172631527</c:v>
                </c:pt>
                <c:pt idx="293">
                  <c:v>0.54025262795789419</c:v>
                </c:pt>
                <c:pt idx="294">
                  <c:v>0.53326315418947312</c:v>
                </c:pt>
                <c:pt idx="295">
                  <c:v>0.52627368042105216</c:v>
                </c:pt>
                <c:pt idx="296">
                  <c:v>0.51928420665263109</c:v>
                </c:pt>
                <c:pt idx="297">
                  <c:v>0.51229473288421001</c:v>
                </c:pt>
                <c:pt idx="298">
                  <c:v>0.50530525911578894</c:v>
                </c:pt>
                <c:pt idx="299">
                  <c:v>0.49831578534736798</c:v>
                </c:pt>
                <c:pt idx="300">
                  <c:v>0.49132631157894691</c:v>
                </c:pt>
                <c:pt idx="301">
                  <c:v>0.48433683781052583</c:v>
                </c:pt>
                <c:pt idx="302">
                  <c:v>0.47734736404210487</c:v>
                </c:pt>
                <c:pt idx="303">
                  <c:v>0.4703578902736838</c:v>
                </c:pt>
                <c:pt idx="304">
                  <c:v>0.46336841650526273</c:v>
                </c:pt>
                <c:pt idx="305">
                  <c:v>0.45637894273684176</c:v>
                </c:pt>
                <c:pt idx="306">
                  <c:v>0.44938946896842069</c:v>
                </c:pt>
                <c:pt idx="307">
                  <c:v>0.44239999519999962</c:v>
                </c:pt>
                <c:pt idx="308">
                  <c:v>0.43541052143157866</c:v>
                </c:pt>
                <c:pt idx="309">
                  <c:v>0.42842104766315758</c:v>
                </c:pt>
                <c:pt idx="310">
                  <c:v>0.42143157389473651</c:v>
                </c:pt>
                <c:pt idx="311">
                  <c:v>0.41444210012631555</c:v>
                </c:pt>
                <c:pt idx="312">
                  <c:v>0.40745262635789448</c:v>
                </c:pt>
                <c:pt idx="313">
                  <c:v>0.4004631525894734</c:v>
                </c:pt>
                <c:pt idx="314">
                  <c:v>0.39347367882105233</c:v>
                </c:pt>
                <c:pt idx="315">
                  <c:v>0.38648420505263137</c:v>
                </c:pt>
                <c:pt idx="316">
                  <c:v>0.3794947312842103</c:v>
                </c:pt>
                <c:pt idx="317">
                  <c:v>0.37250525751578922</c:v>
                </c:pt>
                <c:pt idx="318">
                  <c:v>0.36551578374736826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15744"/>
        <c:axId val="138817536"/>
      </c:scatterChart>
      <c:valAx>
        <c:axId val="13881574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38817536"/>
        <c:crosses val="autoZero"/>
        <c:crossBetween val="midCat"/>
        <c:majorUnit val="40"/>
      </c:valAx>
      <c:valAx>
        <c:axId val="138817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NDVI 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38815744"/>
        <c:crosses val="autoZero"/>
        <c:crossBetween val="midCat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24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8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ETo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08648626040584"/>
          <c:y val="0.13751295275491049"/>
          <c:w val="0.80611264174946196"/>
          <c:h val="0.754740022681772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[1]ETo!$O$3</c:f>
              <c:strCache>
                <c:ptCount val="1"/>
                <c:pt idx="0">
                  <c:v>ETo_hist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[1]ETo!$L$4:$L$1100</c:f>
              <c:numCache>
                <c:formatCode>General</c:formatCode>
                <c:ptCount val="1097"/>
                <c:pt idx="0">
                  <c:v>42917</c:v>
                </c:pt>
                <c:pt idx="1">
                  <c:v>42918</c:v>
                </c:pt>
                <c:pt idx="2">
                  <c:v>42919</c:v>
                </c:pt>
                <c:pt idx="3">
                  <c:v>42920</c:v>
                </c:pt>
                <c:pt idx="4">
                  <c:v>42921</c:v>
                </c:pt>
                <c:pt idx="5">
                  <c:v>42922</c:v>
                </c:pt>
                <c:pt idx="6">
                  <c:v>42923</c:v>
                </c:pt>
                <c:pt idx="7">
                  <c:v>42924</c:v>
                </c:pt>
                <c:pt idx="8">
                  <c:v>42925</c:v>
                </c:pt>
                <c:pt idx="9">
                  <c:v>42926</c:v>
                </c:pt>
                <c:pt idx="10">
                  <c:v>42927</c:v>
                </c:pt>
                <c:pt idx="11">
                  <c:v>42928</c:v>
                </c:pt>
                <c:pt idx="12">
                  <c:v>42929</c:v>
                </c:pt>
                <c:pt idx="13">
                  <c:v>42930</c:v>
                </c:pt>
                <c:pt idx="14">
                  <c:v>42931</c:v>
                </c:pt>
                <c:pt idx="15">
                  <c:v>42932</c:v>
                </c:pt>
                <c:pt idx="16">
                  <c:v>42933</c:v>
                </c:pt>
                <c:pt idx="17">
                  <c:v>42934</c:v>
                </c:pt>
                <c:pt idx="18">
                  <c:v>42935</c:v>
                </c:pt>
                <c:pt idx="19">
                  <c:v>42936</c:v>
                </c:pt>
                <c:pt idx="20">
                  <c:v>42937</c:v>
                </c:pt>
                <c:pt idx="21">
                  <c:v>42938</c:v>
                </c:pt>
                <c:pt idx="22">
                  <c:v>42939</c:v>
                </c:pt>
                <c:pt idx="23">
                  <c:v>42940</c:v>
                </c:pt>
                <c:pt idx="24">
                  <c:v>42941</c:v>
                </c:pt>
                <c:pt idx="25">
                  <c:v>42942</c:v>
                </c:pt>
                <c:pt idx="26">
                  <c:v>42943</c:v>
                </c:pt>
                <c:pt idx="27">
                  <c:v>42944</c:v>
                </c:pt>
                <c:pt idx="28">
                  <c:v>42945</c:v>
                </c:pt>
                <c:pt idx="29">
                  <c:v>42946</c:v>
                </c:pt>
                <c:pt idx="30">
                  <c:v>42947</c:v>
                </c:pt>
                <c:pt idx="31">
                  <c:v>42948</c:v>
                </c:pt>
                <c:pt idx="32">
                  <c:v>42949</c:v>
                </c:pt>
                <c:pt idx="33">
                  <c:v>42950</c:v>
                </c:pt>
                <c:pt idx="34">
                  <c:v>42951</c:v>
                </c:pt>
                <c:pt idx="35">
                  <c:v>42952</c:v>
                </c:pt>
                <c:pt idx="36">
                  <c:v>42953</c:v>
                </c:pt>
                <c:pt idx="37">
                  <c:v>42954</c:v>
                </c:pt>
                <c:pt idx="38">
                  <c:v>42955</c:v>
                </c:pt>
                <c:pt idx="39">
                  <c:v>42956</c:v>
                </c:pt>
                <c:pt idx="40">
                  <c:v>42957</c:v>
                </c:pt>
                <c:pt idx="41">
                  <c:v>42958</c:v>
                </c:pt>
                <c:pt idx="42">
                  <c:v>42959</c:v>
                </c:pt>
                <c:pt idx="43">
                  <c:v>42960</c:v>
                </c:pt>
                <c:pt idx="44">
                  <c:v>42961</c:v>
                </c:pt>
                <c:pt idx="45">
                  <c:v>42962</c:v>
                </c:pt>
                <c:pt idx="46">
                  <c:v>42963</c:v>
                </c:pt>
                <c:pt idx="47">
                  <c:v>42964</c:v>
                </c:pt>
                <c:pt idx="48">
                  <c:v>42965</c:v>
                </c:pt>
                <c:pt idx="49">
                  <c:v>42966</c:v>
                </c:pt>
                <c:pt idx="50">
                  <c:v>42967</c:v>
                </c:pt>
                <c:pt idx="51">
                  <c:v>42968</c:v>
                </c:pt>
                <c:pt idx="52">
                  <c:v>42969</c:v>
                </c:pt>
                <c:pt idx="53">
                  <c:v>42970</c:v>
                </c:pt>
                <c:pt idx="54">
                  <c:v>42971</c:v>
                </c:pt>
                <c:pt idx="55">
                  <c:v>42972</c:v>
                </c:pt>
                <c:pt idx="56">
                  <c:v>42973</c:v>
                </c:pt>
                <c:pt idx="57">
                  <c:v>42974</c:v>
                </c:pt>
                <c:pt idx="58">
                  <c:v>42975</c:v>
                </c:pt>
                <c:pt idx="59">
                  <c:v>42976</c:v>
                </c:pt>
                <c:pt idx="60">
                  <c:v>42977</c:v>
                </c:pt>
                <c:pt idx="61">
                  <c:v>42978</c:v>
                </c:pt>
                <c:pt idx="62">
                  <c:v>42979</c:v>
                </c:pt>
                <c:pt idx="63">
                  <c:v>42980</c:v>
                </c:pt>
                <c:pt idx="64">
                  <c:v>42981</c:v>
                </c:pt>
                <c:pt idx="65">
                  <c:v>42982</c:v>
                </c:pt>
                <c:pt idx="66">
                  <c:v>42983</c:v>
                </c:pt>
                <c:pt idx="67">
                  <c:v>42984</c:v>
                </c:pt>
                <c:pt idx="68">
                  <c:v>42985</c:v>
                </c:pt>
                <c:pt idx="69">
                  <c:v>42986</c:v>
                </c:pt>
                <c:pt idx="70">
                  <c:v>42987</c:v>
                </c:pt>
                <c:pt idx="71">
                  <c:v>42988</c:v>
                </c:pt>
                <c:pt idx="72">
                  <c:v>42989</c:v>
                </c:pt>
                <c:pt idx="73">
                  <c:v>42990</c:v>
                </c:pt>
                <c:pt idx="74">
                  <c:v>42991</c:v>
                </c:pt>
                <c:pt idx="75">
                  <c:v>42992</c:v>
                </c:pt>
                <c:pt idx="76">
                  <c:v>42993</c:v>
                </c:pt>
                <c:pt idx="77">
                  <c:v>42994</c:v>
                </c:pt>
                <c:pt idx="78">
                  <c:v>42995</c:v>
                </c:pt>
                <c:pt idx="79">
                  <c:v>42996</c:v>
                </c:pt>
                <c:pt idx="80">
                  <c:v>42997</c:v>
                </c:pt>
                <c:pt idx="81">
                  <c:v>42998</c:v>
                </c:pt>
                <c:pt idx="82">
                  <c:v>42999</c:v>
                </c:pt>
                <c:pt idx="83">
                  <c:v>43000</c:v>
                </c:pt>
                <c:pt idx="84">
                  <c:v>43001</c:v>
                </c:pt>
                <c:pt idx="85">
                  <c:v>43002</c:v>
                </c:pt>
                <c:pt idx="86">
                  <c:v>43003</c:v>
                </c:pt>
                <c:pt idx="87">
                  <c:v>43004</c:v>
                </c:pt>
                <c:pt idx="88">
                  <c:v>43005</c:v>
                </c:pt>
                <c:pt idx="89">
                  <c:v>43006</c:v>
                </c:pt>
                <c:pt idx="90">
                  <c:v>43007</c:v>
                </c:pt>
                <c:pt idx="91">
                  <c:v>43008</c:v>
                </c:pt>
                <c:pt idx="92">
                  <c:v>43009</c:v>
                </c:pt>
                <c:pt idx="93">
                  <c:v>43010</c:v>
                </c:pt>
                <c:pt idx="94">
                  <c:v>43011</c:v>
                </c:pt>
                <c:pt idx="95">
                  <c:v>43012</c:v>
                </c:pt>
                <c:pt idx="96">
                  <c:v>43013</c:v>
                </c:pt>
                <c:pt idx="97">
                  <c:v>43014</c:v>
                </c:pt>
                <c:pt idx="98">
                  <c:v>43015</c:v>
                </c:pt>
                <c:pt idx="99">
                  <c:v>43016</c:v>
                </c:pt>
                <c:pt idx="100">
                  <c:v>43017</c:v>
                </c:pt>
                <c:pt idx="101">
                  <c:v>43018</c:v>
                </c:pt>
                <c:pt idx="102">
                  <c:v>43019</c:v>
                </c:pt>
                <c:pt idx="103">
                  <c:v>43020</c:v>
                </c:pt>
                <c:pt idx="104">
                  <c:v>43021</c:v>
                </c:pt>
                <c:pt idx="105">
                  <c:v>43022</c:v>
                </c:pt>
                <c:pt idx="106">
                  <c:v>43023</c:v>
                </c:pt>
                <c:pt idx="107">
                  <c:v>43024</c:v>
                </c:pt>
                <c:pt idx="108">
                  <c:v>43025</c:v>
                </c:pt>
                <c:pt idx="109">
                  <c:v>43026</c:v>
                </c:pt>
                <c:pt idx="110">
                  <c:v>43027</c:v>
                </c:pt>
                <c:pt idx="111">
                  <c:v>43028</c:v>
                </c:pt>
                <c:pt idx="112">
                  <c:v>43029</c:v>
                </c:pt>
                <c:pt idx="113">
                  <c:v>43030</c:v>
                </c:pt>
                <c:pt idx="114">
                  <c:v>43031</c:v>
                </c:pt>
                <c:pt idx="115">
                  <c:v>43032</c:v>
                </c:pt>
                <c:pt idx="116">
                  <c:v>43033</c:v>
                </c:pt>
                <c:pt idx="117">
                  <c:v>43034</c:v>
                </c:pt>
                <c:pt idx="118">
                  <c:v>43035</c:v>
                </c:pt>
                <c:pt idx="119">
                  <c:v>43036</c:v>
                </c:pt>
                <c:pt idx="120">
                  <c:v>43037</c:v>
                </c:pt>
                <c:pt idx="121">
                  <c:v>43038</c:v>
                </c:pt>
                <c:pt idx="122">
                  <c:v>43039</c:v>
                </c:pt>
                <c:pt idx="123">
                  <c:v>43040</c:v>
                </c:pt>
                <c:pt idx="124">
                  <c:v>43041</c:v>
                </c:pt>
                <c:pt idx="125">
                  <c:v>43042</c:v>
                </c:pt>
                <c:pt idx="126">
                  <c:v>43043</c:v>
                </c:pt>
                <c:pt idx="127">
                  <c:v>43044</c:v>
                </c:pt>
                <c:pt idx="128">
                  <c:v>43045</c:v>
                </c:pt>
                <c:pt idx="129">
                  <c:v>43046</c:v>
                </c:pt>
                <c:pt idx="130">
                  <c:v>43047</c:v>
                </c:pt>
                <c:pt idx="131">
                  <c:v>43048</c:v>
                </c:pt>
                <c:pt idx="132">
                  <c:v>43049</c:v>
                </c:pt>
                <c:pt idx="133">
                  <c:v>43050</c:v>
                </c:pt>
                <c:pt idx="134">
                  <c:v>43051</c:v>
                </c:pt>
                <c:pt idx="135">
                  <c:v>43052</c:v>
                </c:pt>
                <c:pt idx="136">
                  <c:v>43053</c:v>
                </c:pt>
                <c:pt idx="137">
                  <c:v>43054</c:v>
                </c:pt>
                <c:pt idx="138">
                  <c:v>43055</c:v>
                </c:pt>
                <c:pt idx="139">
                  <c:v>43056</c:v>
                </c:pt>
                <c:pt idx="140">
                  <c:v>43057</c:v>
                </c:pt>
                <c:pt idx="141">
                  <c:v>43058</c:v>
                </c:pt>
                <c:pt idx="142">
                  <c:v>43059</c:v>
                </c:pt>
                <c:pt idx="143">
                  <c:v>43060</c:v>
                </c:pt>
                <c:pt idx="144">
                  <c:v>43061</c:v>
                </c:pt>
                <c:pt idx="145">
                  <c:v>43062</c:v>
                </c:pt>
                <c:pt idx="146">
                  <c:v>43063</c:v>
                </c:pt>
                <c:pt idx="147">
                  <c:v>43064</c:v>
                </c:pt>
                <c:pt idx="148">
                  <c:v>43065</c:v>
                </c:pt>
                <c:pt idx="149">
                  <c:v>43066</c:v>
                </c:pt>
                <c:pt idx="150">
                  <c:v>43067</c:v>
                </c:pt>
                <c:pt idx="151">
                  <c:v>43068</c:v>
                </c:pt>
                <c:pt idx="152">
                  <c:v>43069</c:v>
                </c:pt>
                <c:pt idx="153">
                  <c:v>43070</c:v>
                </c:pt>
                <c:pt idx="154">
                  <c:v>43071</c:v>
                </c:pt>
                <c:pt idx="155">
                  <c:v>43072</c:v>
                </c:pt>
                <c:pt idx="156">
                  <c:v>43073</c:v>
                </c:pt>
                <c:pt idx="157">
                  <c:v>43074</c:v>
                </c:pt>
                <c:pt idx="158">
                  <c:v>43075</c:v>
                </c:pt>
                <c:pt idx="159">
                  <c:v>43076</c:v>
                </c:pt>
                <c:pt idx="160">
                  <c:v>43077</c:v>
                </c:pt>
                <c:pt idx="161">
                  <c:v>43078</c:v>
                </c:pt>
                <c:pt idx="162">
                  <c:v>43079</c:v>
                </c:pt>
                <c:pt idx="163">
                  <c:v>43080</c:v>
                </c:pt>
                <c:pt idx="164">
                  <c:v>43081</c:v>
                </c:pt>
                <c:pt idx="165">
                  <c:v>43082</c:v>
                </c:pt>
                <c:pt idx="166">
                  <c:v>43083</c:v>
                </c:pt>
                <c:pt idx="167">
                  <c:v>43084</c:v>
                </c:pt>
                <c:pt idx="168">
                  <c:v>43085</c:v>
                </c:pt>
                <c:pt idx="169">
                  <c:v>43086</c:v>
                </c:pt>
                <c:pt idx="170">
                  <c:v>43087</c:v>
                </c:pt>
                <c:pt idx="171">
                  <c:v>43088</c:v>
                </c:pt>
                <c:pt idx="172">
                  <c:v>43089</c:v>
                </c:pt>
                <c:pt idx="173">
                  <c:v>43090</c:v>
                </c:pt>
                <c:pt idx="174">
                  <c:v>43091</c:v>
                </c:pt>
                <c:pt idx="175">
                  <c:v>43092</c:v>
                </c:pt>
                <c:pt idx="176">
                  <c:v>43093</c:v>
                </c:pt>
                <c:pt idx="177">
                  <c:v>43094</c:v>
                </c:pt>
                <c:pt idx="178">
                  <c:v>43095</c:v>
                </c:pt>
                <c:pt idx="179">
                  <c:v>43096</c:v>
                </c:pt>
                <c:pt idx="180">
                  <c:v>43097</c:v>
                </c:pt>
                <c:pt idx="181">
                  <c:v>43098</c:v>
                </c:pt>
                <c:pt idx="182">
                  <c:v>43099</c:v>
                </c:pt>
                <c:pt idx="183">
                  <c:v>43100</c:v>
                </c:pt>
                <c:pt idx="184">
                  <c:v>43101</c:v>
                </c:pt>
                <c:pt idx="185">
                  <c:v>43102</c:v>
                </c:pt>
                <c:pt idx="186">
                  <c:v>43103</c:v>
                </c:pt>
                <c:pt idx="187">
                  <c:v>43104</c:v>
                </c:pt>
                <c:pt idx="188">
                  <c:v>43105</c:v>
                </c:pt>
                <c:pt idx="189">
                  <c:v>43106</c:v>
                </c:pt>
                <c:pt idx="190">
                  <c:v>43107</c:v>
                </c:pt>
                <c:pt idx="191">
                  <c:v>43108</c:v>
                </c:pt>
                <c:pt idx="192">
                  <c:v>43109</c:v>
                </c:pt>
                <c:pt idx="193">
                  <c:v>43110</c:v>
                </c:pt>
                <c:pt idx="194">
                  <c:v>43111</c:v>
                </c:pt>
                <c:pt idx="195">
                  <c:v>43112</c:v>
                </c:pt>
                <c:pt idx="196">
                  <c:v>43113</c:v>
                </c:pt>
                <c:pt idx="197">
                  <c:v>43114</c:v>
                </c:pt>
                <c:pt idx="198">
                  <c:v>43115</c:v>
                </c:pt>
                <c:pt idx="199">
                  <c:v>43116</c:v>
                </c:pt>
                <c:pt idx="200">
                  <c:v>43117</c:v>
                </c:pt>
                <c:pt idx="201">
                  <c:v>43118</c:v>
                </c:pt>
                <c:pt idx="202">
                  <c:v>43119</c:v>
                </c:pt>
                <c:pt idx="203">
                  <c:v>43120</c:v>
                </c:pt>
                <c:pt idx="204">
                  <c:v>43121</c:v>
                </c:pt>
                <c:pt idx="205">
                  <c:v>43122</c:v>
                </c:pt>
                <c:pt idx="206">
                  <c:v>43123</c:v>
                </c:pt>
                <c:pt idx="207">
                  <c:v>43124</c:v>
                </c:pt>
                <c:pt idx="208">
                  <c:v>43125</c:v>
                </c:pt>
                <c:pt idx="209">
                  <c:v>43126</c:v>
                </c:pt>
                <c:pt idx="210">
                  <c:v>43127</c:v>
                </c:pt>
                <c:pt idx="211">
                  <c:v>43128</c:v>
                </c:pt>
                <c:pt idx="212">
                  <c:v>43129</c:v>
                </c:pt>
                <c:pt idx="213">
                  <c:v>43130</c:v>
                </c:pt>
                <c:pt idx="214">
                  <c:v>43131</c:v>
                </c:pt>
                <c:pt idx="215">
                  <c:v>43132</c:v>
                </c:pt>
                <c:pt idx="216">
                  <c:v>43133</c:v>
                </c:pt>
                <c:pt idx="217">
                  <c:v>43134</c:v>
                </c:pt>
                <c:pt idx="218">
                  <c:v>43135</c:v>
                </c:pt>
                <c:pt idx="219">
                  <c:v>43136</c:v>
                </c:pt>
                <c:pt idx="220">
                  <c:v>43137</c:v>
                </c:pt>
                <c:pt idx="221">
                  <c:v>43138</c:v>
                </c:pt>
                <c:pt idx="222">
                  <c:v>43139</c:v>
                </c:pt>
                <c:pt idx="223">
                  <c:v>43140</c:v>
                </c:pt>
                <c:pt idx="224">
                  <c:v>43141</c:v>
                </c:pt>
                <c:pt idx="225">
                  <c:v>43142</c:v>
                </c:pt>
                <c:pt idx="226">
                  <c:v>43143</c:v>
                </c:pt>
                <c:pt idx="227">
                  <c:v>43144</c:v>
                </c:pt>
                <c:pt idx="228">
                  <c:v>43145</c:v>
                </c:pt>
                <c:pt idx="229">
                  <c:v>43146</c:v>
                </c:pt>
                <c:pt idx="230">
                  <c:v>43147</c:v>
                </c:pt>
                <c:pt idx="231">
                  <c:v>43148</c:v>
                </c:pt>
                <c:pt idx="232">
                  <c:v>43149</c:v>
                </c:pt>
                <c:pt idx="233">
                  <c:v>43150</c:v>
                </c:pt>
                <c:pt idx="234">
                  <c:v>43151</c:v>
                </c:pt>
                <c:pt idx="235">
                  <c:v>43152</c:v>
                </c:pt>
                <c:pt idx="236">
                  <c:v>43153</c:v>
                </c:pt>
                <c:pt idx="237">
                  <c:v>43154</c:v>
                </c:pt>
                <c:pt idx="238">
                  <c:v>43155</c:v>
                </c:pt>
                <c:pt idx="239">
                  <c:v>43156</c:v>
                </c:pt>
                <c:pt idx="240">
                  <c:v>43157</c:v>
                </c:pt>
                <c:pt idx="241">
                  <c:v>43158</c:v>
                </c:pt>
                <c:pt idx="242">
                  <c:v>43159</c:v>
                </c:pt>
                <c:pt idx="243">
                  <c:v>43160</c:v>
                </c:pt>
                <c:pt idx="244">
                  <c:v>43161</c:v>
                </c:pt>
                <c:pt idx="245">
                  <c:v>43162</c:v>
                </c:pt>
                <c:pt idx="246">
                  <c:v>43163</c:v>
                </c:pt>
                <c:pt idx="247">
                  <c:v>43164</c:v>
                </c:pt>
                <c:pt idx="248">
                  <c:v>43165</c:v>
                </c:pt>
                <c:pt idx="249">
                  <c:v>43166</c:v>
                </c:pt>
                <c:pt idx="250">
                  <c:v>43167</c:v>
                </c:pt>
                <c:pt idx="251">
                  <c:v>43168</c:v>
                </c:pt>
                <c:pt idx="252">
                  <c:v>43169</c:v>
                </c:pt>
                <c:pt idx="253">
                  <c:v>43170</c:v>
                </c:pt>
                <c:pt idx="254">
                  <c:v>43171</c:v>
                </c:pt>
                <c:pt idx="255">
                  <c:v>43172</c:v>
                </c:pt>
                <c:pt idx="256">
                  <c:v>43173</c:v>
                </c:pt>
                <c:pt idx="257">
                  <c:v>43174</c:v>
                </c:pt>
                <c:pt idx="258">
                  <c:v>43175</c:v>
                </c:pt>
                <c:pt idx="259">
                  <c:v>43176</c:v>
                </c:pt>
                <c:pt idx="260">
                  <c:v>43177</c:v>
                </c:pt>
                <c:pt idx="261">
                  <c:v>43178</c:v>
                </c:pt>
                <c:pt idx="262">
                  <c:v>43179</c:v>
                </c:pt>
                <c:pt idx="263">
                  <c:v>43180</c:v>
                </c:pt>
                <c:pt idx="264">
                  <c:v>43181</c:v>
                </c:pt>
                <c:pt idx="265">
                  <c:v>43182</c:v>
                </c:pt>
                <c:pt idx="266">
                  <c:v>43183</c:v>
                </c:pt>
                <c:pt idx="267">
                  <c:v>43184</c:v>
                </c:pt>
                <c:pt idx="268">
                  <c:v>43185</c:v>
                </c:pt>
                <c:pt idx="269">
                  <c:v>43186</c:v>
                </c:pt>
                <c:pt idx="270">
                  <c:v>43187</c:v>
                </c:pt>
                <c:pt idx="271">
                  <c:v>43188</c:v>
                </c:pt>
                <c:pt idx="272">
                  <c:v>43189</c:v>
                </c:pt>
                <c:pt idx="273">
                  <c:v>43190</c:v>
                </c:pt>
                <c:pt idx="274">
                  <c:v>43191</c:v>
                </c:pt>
                <c:pt idx="275">
                  <c:v>43192</c:v>
                </c:pt>
                <c:pt idx="276">
                  <c:v>43193</c:v>
                </c:pt>
                <c:pt idx="277">
                  <c:v>43194</c:v>
                </c:pt>
                <c:pt idx="278">
                  <c:v>43195</c:v>
                </c:pt>
                <c:pt idx="279">
                  <c:v>43196</c:v>
                </c:pt>
                <c:pt idx="280">
                  <c:v>43197</c:v>
                </c:pt>
                <c:pt idx="281">
                  <c:v>43198</c:v>
                </c:pt>
                <c:pt idx="282">
                  <c:v>43199</c:v>
                </c:pt>
                <c:pt idx="283">
                  <c:v>43200</c:v>
                </c:pt>
                <c:pt idx="284">
                  <c:v>43201</c:v>
                </c:pt>
                <c:pt idx="285">
                  <c:v>43202</c:v>
                </c:pt>
                <c:pt idx="286">
                  <c:v>43203</c:v>
                </c:pt>
                <c:pt idx="287">
                  <c:v>43204</c:v>
                </c:pt>
                <c:pt idx="288">
                  <c:v>43205</c:v>
                </c:pt>
                <c:pt idx="289">
                  <c:v>43206</c:v>
                </c:pt>
                <c:pt idx="290">
                  <c:v>43207</c:v>
                </c:pt>
                <c:pt idx="291">
                  <c:v>43208</c:v>
                </c:pt>
                <c:pt idx="292">
                  <c:v>43209</c:v>
                </c:pt>
                <c:pt idx="293">
                  <c:v>43210</c:v>
                </c:pt>
                <c:pt idx="294">
                  <c:v>43211</c:v>
                </c:pt>
                <c:pt idx="295">
                  <c:v>43212</c:v>
                </c:pt>
                <c:pt idx="296">
                  <c:v>43213</c:v>
                </c:pt>
                <c:pt idx="297">
                  <c:v>43214</c:v>
                </c:pt>
                <c:pt idx="298">
                  <c:v>43215</c:v>
                </c:pt>
                <c:pt idx="299">
                  <c:v>43216</c:v>
                </c:pt>
                <c:pt idx="300">
                  <c:v>43217</c:v>
                </c:pt>
                <c:pt idx="301">
                  <c:v>43218</c:v>
                </c:pt>
                <c:pt idx="302">
                  <c:v>43219</c:v>
                </c:pt>
                <c:pt idx="303">
                  <c:v>43220</c:v>
                </c:pt>
                <c:pt idx="304">
                  <c:v>43221</c:v>
                </c:pt>
                <c:pt idx="305">
                  <c:v>43222</c:v>
                </c:pt>
                <c:pt idx="306">
                  <c:v>43223</c:v>
                </c:pt>
                <c:pt idx="307">
                  <c:v>43224</c:v>
                </c:pt>
                <c:pt idx="308">
                  <c:v>43225</c:v>
                </c:pt>
                <c:pt idx="309">
                  <c:v>43226</c:v>
                </c:pt>
                <c:pt idx="310">
                  <c:v>43227</c:v>
                </c:pt>
                <c:pt idx="311">
                  <c:v>43228</c:v>
                </c:pt>
                <c:pt idx="312">
                  <c:v>43229</c:v>
                </c:pt>
                <c:pt idx="313">
                  <c:v>43230</c:v>
                </c:pt>
                <c:pt idx="314">
                  <c:v>43231</c:v>
                </c:pt>
                <c:pt idx="315">
                  <c:v>43232</c:v>
                </c:pt>
                <c:pt idx="316">
                  <c:v>43233</c:v>
                </c:pt>
                <c:pt idx="317">
                  <c:v>43234</c:v>
                </c:pt>
                <c:pt idx="318">
                  <c:v>43235</c:v>
                </c:pt>
                <c:pt idx="319">
                  <c:v>43236</c:v>
                </c:pt>
                <c:pt idx="320">
                  <c:v>43237</c:v>
                </c:pt>
                <c:pt idx="321">
                  <c:v>43238</c:v>
                </c:pt>
                <c:pt idx="322">
                  <c:v>43239</c:v>
                </c:pt>
                <c:pt idx="323">
                  <c:v>43240</c:v>
                </c:pt>
                <c:pt idx="324">
                  <c:v>43241</c:v>
                </c:pt>
                <c:pt idx="325">
                  <c:v>43242</c:v>
                </c:pt>
                <c:pt idx="326">
                  <c:v>43243</c:v>
                </c:pt>
                <c:pt idx="327">
                  <c:v>43244</c:v>
                </c:pt>
                <c:pt idx="328">
                  <c:v>43245</c:v>
                </c:pt>
                <c:pt idx="329">
                  <c:v>43246</c:v>
                </c:pt>
                <c:pt idx="330">
                  <c:v>43247</c:v>
                </c:pt>
                <c:pt idx="331">
                  <c:v>43248</c:v>
                </c:pt>
                <c:pt idx="332">
                  <c:v>43249</c:v>
                </c:pt>
                <c:pt idx="333">
                  <c:v>43250</c:v>
                </c:pt>
                <c:pt idx="334">
                  <c:v>43251</c:v>
                </c:pt>
                <c:pt idx="335">
                  <c:v>43252</c:v>
                </c:pt>
                <c:pt idx="336">
                  <c:v>43253</c:v>
                </c:pt>
                <c:pt idx="337">
                  <c:v>43254</c:v>
                </c:pt>
                <c:pt idx="338">
                  <c:v>43255</c:v>
                </c:pt>
                <c:pt idx="339">
                  <c:v>43256</c:v>
                </c:pt>
                <c:pt idx="340">
                  <c:v>43257</c:v>
                </c:pt>
                <c:pt idx="341">
                  <c:v>43258</c:v>
                </c:pt>
                <c:pt idx="342">
                  <c:v>43259</c:v>
                </c:pt>
                <c:pt idx="343">
                  <c:v>43260</c:v>
                </c:pt>
                <c:pt idx="344">
                  <c:v>43261</c:v>
                </c:pt>
                <c:pt idx="345">
                  <c:v>43262</c:v>
                </c:pt>
                <c:pt idx="346">
                  <c:v>43263</c:v>
                </c:pt>
                <c:pt idx="347">
                  <c:v>43264</c:v>
                </c:pt>
                <c:pt idx="348">
                  <c:v>43265</c:v>
                </c:pt>
                <c:pt idx="349">
                  <c:v>43266</c:v>
                </c:pt>
                <c:pt idx="350">
                  <c:v>43267</c:v>
                </c:pt>
                <c:pt idx="351">
                  <c:v>43268</c:v>
                </c:pt>
                <c:pt idx="352">
                  <c:v>43269</c:v>
                </c:pt>
                <c:pt idx="353">
                  <c:v>43270</c:v>
                </c:pt>
                <c:pt idx="354">
                  <c:v>43271</c:v>
                </c:pt>
                <c:pt idx="355">
                  <c:v>43272</c:v>
                </c:pt>
                <c:pt idx="356">
                  <c:v>43273</c:v>
                </c:pt>
                <c:pt idx="357">
                  <c:v>43274</c:v>
                </c:pt>
                <c:pt idx="358">
                  <c:v>43275</c:v>
                </c:pt>
                <c:pt idx="359">
                  <c:v>43276</c:v>
                </c:pt>
                <c:pt idx="360">
                  <c:v>43277</c:v>
                </c:pt>
                <c:pt idx="361">
                  <c:v>43278</c:v>
                </c:pt>
                <c:pt idx="362">
                  <c:v>43279</c:v>
                </c:pt>
                <c:pt idx="363">
                  <c:v>43280</c:v>
                </c:pt>
                <c:pt idx="364">
                  <c:v>43281</c:v>
                </c:pt>
              </c:numCache>
            </c:numRef>
          </c:xVal>
          <c:yVal>
            <c:numRef>
              <c:f>[1]ETo!$O$4:$O$1100</c:f>
              <c:numCache>
                <c:formatCode>General</c:formatCode>
                <c:ptCount val="1097"/>
                <c:pt idx="0">
                  <c:v>2.3833333333333333</c:v>
                </c:pt>
                <c:pt idx="1">
                  <c:v>1.6866666666666665</c:v>
                </c:pt>
                <c:pt idx="2">
                  <c:v>1.6366666666666667</c:v>
                </c:pt>
                <c:pt idx="3">
                  <c:v>1.4333333333333336</c:v>
                </c:pt>
                <c:pt idx="4">
                  <c:v>1.2366666666666666</c:v>
                </c:pt>
                <c:pt idx="5">
                  <c:v>2.46</c:v>
                </c:pt>
                <c:pt idx="6">
                  <c:v>2.3033333333333332</c:v>
                </c:pt>
                <c:pt idx="7">
                  <c:v>1.4066666666666665</c:v>
                </c:pt>
                <c:pt idx="8">
                  <c:v>1.4533333333333331</c:v>
                </c:pt>
                <c:pt idx="9">
                  <c:v>1.3733333333333333</c:v>
                </c:pt>
                <c:pt idx="10">
                  <c:v>1.6966666666666665</c:v>
                </c:pt>
                <c:pt idx="11">
                  <c:v>2.4466666666666668</c:v>
                </c:pt>
                <c:pt idx="12">
                  <c:v>2.11</c:v>
                </c:pt>
                <c:pt idx="13">
                  <c:v>1.9033333333333335</c:v>
                </c:pt>
                <c:pt idx="14">
                  <c:v>1.96</c:v>
                </c:pt>
                <c:pt idx="15">
                  <c:v>2.5366666666666666</c:v>
                </c:pt>
                <c:pt idx="16">
                  <c:v>2.2799999999999998</c:v>
                </c:pt>
                <c:pt idx="17">
                  <c:v>3.25</c:v>
                </c:pt>
                <c:pt idx="18">
                  <c:v>1.7333333333333334</c:v>
                </c:pt>
                <c:pt idx="19">
                  <c:v>1.5233333333333332</c:v>
                </c:pt>
                <c:pt idx="20">
                  <c:v>1.3266666666666669</c:v>
                </c:pt>
                <c:pt idx="21">
                  <c:v>1.22</c:v>
                </c:pt>
                <c:pt idx="22">
                  <c:v>2.3149999999999999</c:v>
                </c:pt>
                <c:pt idx="23">
                  <c:v>2.78</c:v>
                </c:pt>
                <c:pt idx="24">
                  <c:v>1.7633333333333334</c:v>
                </c:pt>
                <c:pt idx="25">
                  <c:v>1.8133333333333332</c:v>
                </c:pt>
                <c:pt idx="26">
                  <c:v>2.2466666666666666</c:v>
                </c:pt>
                <c:pt idx="27">
                  <c:v>1.9433333333333334</c:v>
                </c:pt>
                <c:pt idx="28">
                  <c:v>1.9433333333333334</c:v>
                </c:pt>
                <c:pt idx="29">
                  <c:v>1.76</c:v>
                </c:pt>
                <c:pt idx="30">
                  <c:v>1.8866666666666667</c:v>
                </c:pt>
                <c:pt idx="31">
                  <c:v>2.4599999999999995</c:v>
                </c:pt>
                <c:pt idx="32">
                  <c:v>2.4899999999999998</c:v>
                </c:pt>
                <c:pt idx="33">
                  <c:v>2.3333333333333335</c:v>
                </c:pt>
                <c:pt idx="34">
                  <c:v>2.6799999999999997</c:v>
                </c:pt>
                <c:pt idx="35">
                  <c:v>2.6466666666666665</c:v>
                </c:pt>
                <c:pt idx="36">
                  <c:v>2.52</c:v>
                </c:pt>
                <c:pt idx="37">
                  <c:v>1.97</c:v>
                </c:pt>
                <c:pt idx="38">
                  <c:v>2.2966666666666664</c:v>
                </c:pt>
                <c:pt idx="39">
                  <c:v>2.2066666666666666</c:v>
                </c:pt>
                <c:pt idx="40">
                  <c:v>2.5833333333333335</c:v>
                </c:pt>
                <c:pt idx="41">
                  <c:v>2.4733333333333332</c:v>
                </c:pt>
                <c:pt idx="42">
                  <c:v>2.74</c:v>
                </c:pt>
                <c:pt idx="43">
                  <c:v>3.7766666666666668</c:v>
                </c:pt>
                <c:pt idx="44">
                  <c:v>3.11</c:v>
                </c:pt>
                <c:pt idx="45">
                  <c:v>2.4566666666666666</c:v>
                </c:pt>
                <c:pt idx="46">
                  <c:v>2.9766666666666666</c:v>
                </c:pt>
                <c:pt idx="47">
                  <c:v>3.39</c:v>
                </c:pt>
                <c:pt idx="48">
                  <c:v>1.79</c:v>
                </c:pt>
                <c:pt idx="49">
                  <c:v>2.7633333333333332</c:v>
                </c:pt>
                <c:pt idx="50">
                  <c:v>2.6799999999999997</c:v>
                </c:pt>
                <c:pt idx="51">
                  <c:v>2.8066666666666666</c:v>
                </c:pt>
                <c:pt idx="52">
                  <c:v>2.1566666666666667</c:v>
                </c:pt>
                <c:pt idx="53">
                  <c:v>1.7299999999999998</c:v>
                </c:pt>
                <c:pt idx="54">
                  <c:v>2.186666666666667</c:v>
                </c:pt>
                <c:pt idx="55">
                  <c:v>2.7033333333333331</c:v>
                </c:pt>
                <c:pt idx="56">
                  <c:v>2.9733333333333332</c:v>
                </c:pt>
                <c:pt idx="57">
                  <c:v>2.92</c:v>
                </c:pt>
                <c:pt idx="58">
                  <c:v>3.7833333333333332</c:v>
                </c:pt>
                <c:pt idx="59">
                  <c:v>3.0233333333333334</c:v>
                </c:pt>
                <c:pt idx="60">
                  <c:v>2.6133333333333333</c:v>
                </c:pt>
                <c:pt idx="61">
                  <c:v>3.1166666666666667</c:v>
                </c:pt>
                <c:pt idx="62">
                  <c:v>2.9166666666666665</c:v>
                </c:pt>
                <c:pt idx="63">
                  <c:v>3.0266666666666668</c:v>
                </c:pt>
                <c:pt idx="64">
                  <c:v>3.6133333333333333</c:v>
                </c:pt>
                <c:pt idx="65">
                  <c:v>3.1533333333333338</c:v>
                </c:pt>
                <c:pt idx="66">
                  <c:v>3.1999999999999997</c:v>
                </c:pt>
                <c:pt idx="67">
                  <c:v>3.5866666666666664</c:v>
                </c:pt>
                <c:pt idx="68">
                  <c:v>4.6900000000000004</c:v>
                </c:pt>
                <c:pt idx="69">
                  <c:v>4.1766666666666667</c:v>
                </c:pt>
                <c:pt idx="70">
                  <c:v>3.5166666666666671</c:v>
                </c:pt>
                <c:pt idx="71">
                  <c:v>3.7733333333333334</c:v>
                </c:pt>
                <c:pt idx="72">
                  <c:v>3.2966666666666669</c:v>
                </c:pt>
                <c:pt idx="73">
                  <c:v>3.3533333333333335</c:v>
                </c:pt>
                <c:pt idx="74">
                  <c:v>2.76</c:v>
                </c:pt>
                <c:pt idx="75">
                  <c:v>3.1133333333333333</c:v>
                </c:pt>
                <c:pt idx="76">
                  <c:v>3.94</c:v>
                </c:pt>
                <c:pt idx="77">
                  <c:v>3.3033333333333332</c:v>
                </c:pt>
                <c:pt idx="78">
                  <c:v>3.3433333333333337</c:v>
                </c:pt>
                <c:pt idx="79">
                  <c:v>3.3800000000000003</c:v>
                </c:pt>
                <c:pt idx="80">
                  <c:v>4.0633333333333335</c:v>
                </c:pt>
                <c:pt idx="81">
                  <c:v>4.2333333333333334</c:v>
                </c:pt>
                <c:pt idx="82">
                  <c:v>4.2666666666666666</c:v>
                </c:pt>
                <c:pt idx="83">
                  <c:v>3.7766666666666668</c:v>
                </c:pt>
                <c:pt idx="84">
                  <c:v>4.0966666666666667</c:v>
                </c:pt>
                <c:pt idx="85">
                  <c:v>4.3600000000000003</c:v>
                </c:pt>
                <c:pt idx="86">
                  <c:v>4.41</c:v>
                </c:pt>
                <c:pt idx="87">
                  <c:v>3.5733333333333337</c:v>
                </c:pt>
                <c:pt idx="88">
                  <c:v>3.4766666666666666</c:v>
                </c:pt>
                <c:pt idx="89">
                  <c:v>3.8633333333333333</c:v>
                </c:pt>
                <c:pt idx="90">
                  <c:v>3.5566666666666666</c:v>
                </c:pt>
                <c:pt idx="91">
                  <c:v>4.1933333333333334</c:v>
                </c:pt>
                <c:pt idx="92">
                  <c:v>4.8266666666666662</c:v>
                </c:pt>
                <c:pt idx="93">
                  <c:v>4.43</c:v>
                </c:pt>
                <c:pt idx="94">
                  <c:v>4.3916666666666666</c:v>
                </c:pt>
                <c:pt idx="95">
                  <c:v>6.1499999999999995</c:v>
                </c:pt>
                <c:pt idx="96">
                  <c:v>4.4533333333333331</c:v>
                </c:pt>
                <c:pt idx="97">
                  <c:v>4.4666666666666659</c:v>
                </c:pt>
                <c:pt idx="98">
                  <c:v>4.1100000000000003</c:v>
                </c:pt>
                <c:pt idx="99">
                  <c:v>3.8833333333333329</c:v>
                </c:pt>
                <c:pt idx="100">
                  <c:v>4.5466666666666669</c:v>
                </c:pt>
                <c:pt idx="101">
                  <c:v>4.916666666666667</c:v>
                </c:pt>
                <c:pt idx="102">
                  <c:v>4.6366666666666667</c:v>
                </c:pt>
                <c:pt idx="103">
                  <c:v>4.97</c:v>
                </c:pt>
                <c:pt idx="104">
                  <c:v>4.7233333333333336</c:v>
                </c:pt>
                <c:pt idx="105">
                  <c:v>4.8966666666666665</c:v>
                </c:pt>
                <c:pt idx="106">
                  <c:v>4.8633333333333333</c:v>
                </c:pt>
                <c:pt idx="107">
                  <c:v>5.41</c:v>
                </c:pt>
                <c:pt idx="108">
                  <c:v>4.8166666666666664</c:v>
                </c:pt>
                <c:pt idx="109">
                  <c:v>4.8</c:v>
                </c:pt>
                <c:pt idx="110">
                  <c:v>5.0933333333333337</c:v>
                </c:pt>
                <c:pt idx="111">
                  <c:v>5.2566666666666668</c:v>
                </c:pt>
                <c:pt idx="112">
                  <c:v>4.3366666666666669</c:v>
                </c:pt>
                <c:pt idx="113">
                  <c:v>3.5366666666666666</c:v>
                </c:pt>
                <c:pt idx="114">
                  <c:v>4.3033333333333337</c:v>
                </c:pt>
                <c:pt idx="115">
                  <c:v>5.1100000000000003</c:v>
                </c:pt>
                <c:pt idx="116">
                  <c:v>4.9333333333333336</c:v>
                </c:pt>
                <c:pt idx="117">
                  <c:v>4.9466666666666663</c:v>
                </c:pt>
                <c:pt idx="118">
                  <c:v>5.48</c:v>
                </c:pt>
                <c:pt idx="119">
                  <c:v>4.9833333333333334</c:v>
                </c:pt>
                <c:pt idx="120">
                  <c:v>5.04</c:v>
                </c:pt>
                <c:pt idx="121">
                  <c:v>3.8899999999999992</c:v>
                </c:pt>
                <c:pt idx="122">
                  <c:v>3.9966666666666666</c:v>
                </c:pt>
                <c:pt idx="123">
                  <c:v>4.3066666666666675</c:v>
                </c:pt>
                <c:pt idx="124">
                  <c:v>4.96</c:v>
                </c:pt>
                <c:pt idx="125">
                  <c:v>5.6933333333333325</c:v>
                </c:pt>
                <c:pt idx="126">
                  <c:v>5.2766666666666664</c:v>
                </c:pt>
                <c:pt idx="127">
                  <c:v>5.5266666666666664</c:v>
                </c:pt>
                <c:pt idx="128">
                  <c:v>5.376666666666666</c:v>
                </c:pt>
                <c:pt idx="129">
                  <c:v>5.88</c:v>
                </c:pt>
                <c:pt idx="130">
                  <c:v>5.2633333333333328</c:v>
                </c:pt>
                <c:pt idx="131">
                  <c:v>5.1400000000000006</c:v>
                </c:pt>
                <c:pt idx="132">
                  <c:v>4.7466666666666661</c:v>
                </c:pt>
                <c:pt idx="133">
                  <c:v>5.82</c:v>
                </c:pt>
                <c:pt idx="134">
                  <c:v>6</c:v>
                </c:pt>
                <c:pt idx="135">
                  <c:v>5.7433333333333332</c:v>
                </c:pt>
                <c:pt idx="136">
                  <c:v>5.4733333333333327</c:v>
                </c:pt>
                <c:pt idx="137">
                  <c:v>5.6833333333333336</c:v>
                </c:pt>
                <c:pt idx="138">
                  <c:v>5.27</c:v>
                </c:pt>
                <c:pt idx="139">
                  <c:v>5.3266666666666671</c:v>
                </c:pt>
                <c:pt idx="140">
                  <c:v>5.21</c:v>
                </c:pt>
                <c:pt idx="141">
                  <c:v>5.0066666666666668</c:v>
                </c:pt>
                <c:pt idx="142">
                  <c:v>5.3533333333333344</c:v>
                </c:pt>
                <c:pt idx="143">
                  <c:v>5.4533333333333331</c:v>
                </c:pt>
                <c:pt idx="144">
                  <c:v>5.8000000000000007</c:v>
                </c:pt>
                <c:pt idx="145">
                  <c:v>5.666666666666667</c:v>
                </c:pt>
                <c:pt idx="146">
                  <c:v>5.54</c:v>
                </c:pt>
                <c:pt idx="147">
                  <c:v>5.4633333333333338</c:v>
                </c:pt>
                <c:pt idx="148">
                  <c:v>5.6066666666666665</c:v>
                </c:pt>
                <c:pt idx="149">
                  <c:v>5.8933333333333335</c:v>
                </c:pt>
                <c:pt idx="150">
                  <c:v>5.09</c:v>
                </c:pt>
                <c:pt idx="151">
                  <c:v>3.7766666666666668</c:v>
                </c:pt>
                <c:pt idx="152">
                  <c:v>5.1933333333333325</c:v>
                </c:pt>
                <c:pt idx="153">
                  <c:v>6.1266666666666678</c:v>
                </c:pt>
                <c:pt idx="154">
                  <c:v>6.0066666666666668</c:v>
                </c:pt>
                <c:pt idx="155">
                  <c:v>5.9433333333333325</c:v>
                </c:pt>
                <c:pt idx="156">
                  <c:v>5.6766666666666667</c:v>
                </c:pt>
                <c:pt idx="157">
                  <c:v>5.9333333333333336</c:v>
                </c:pt>
                <c:pt idx="158">
                  <c:v>5.9833333333333334</c:v>
                </c:pt>
                <c:pt idx="159">
                  <c:v>6.4833333333333343</c:v>
                </c:pt>
                <c:pt idx="160">
                  <c:v>5.9933333333333323</c:v>
                </c:pt>
                <c:pt idx="161">
                  <c:v>6.2133333333333338</c:v>
                </c:pt>
                <c:pt idx="162">
                  <c:v>5.9633333333333338</c:v>
                </c:pt>
                <c:pt idx="163">
                  <c:v>6.1500000000000012</c:v>
                </c:pt>
                <c:pt idx="164">
                  <c:v>5.9066666666666663</c:v>
                </c:pt>
                <c:pt idx="165">
                  <c:v>5.9033333333333333</c:v>
                </c:pt>
                <c:pt idx="166">
                  <c:v>5.873333333333334</c:v>
                </c:pt>
                <c:pt idx="167">
                  <c:v>5.9233333333333329</c:v>
                </c:pt>
                <c:pt idx="168">
                  <c:v>6.18</c:v>
                </c:pt>
                <c:pt idx="169">
                  <c:v>5.8833333333333329</c:v>
                </c:pt>
                <c:pt idx="170">
                  <c:v>5.8166666666666664</c:v>
                </c:pt>
                <c:pt idx="171">
                  <c:v>5.0266666666666664</c:v>
                </c:pt>
                <c:pt idx="172">
                  <c:v>4.8899999999999997</c:v>
                </c:pt>
                <c:pt idx="173">
                  <c:v>5.8133333333333335</c:v>
                </c:pt>
                <c:pt idx="174">
                  <c:v>6.3233333333333341</c:v>
                </c:pt>
                <c:pt idx="175">
                  <c:v>6.3966666666666656</c:v>
                </c:pt>
                <c:pt idx="176">
                  <c:v>6.1166666666666671</c:v>
                </c:pt>
                <c:pt idx="177">
                  <c:v>6.2266666666666666</c:v>
                </c:pt>
                <c:pt idx="178">
                  <c:v>6.25</c:v>
                </c:pt>
                <c:pt idx="179">
                  <c:v>6.3666666666666663</c:v>
                </c:pt>
                <c:pt idx="180">
                  <c:v>6.37</c:v>
                </c:pt>
                <c:pt idx="181">
                  <c:v>6.2</c:v>
                </c:pt>
                <c:pt idx="182">
                  <c:v>6.3166666666666664</c:v>
                </c:pt>
                <c:pt idx="183">
                  <c:v>6.0766666666666671</c:v>
                </c:pt>
                <c:pt idx="184">
                  <c:v>6.3233333333333333</c:v>
                </c:pt>
                <c:pt idx="185">
                  <c:v>6.3733333333333322</c:v>
                </c:pt>
                <c:pt idx="186">
                  <c:v>6.1066666666666665</c:v>
                </c:pt>
                <c:pt idx="187">
                  <c:v>6.5766666666666653</c:v>
                </c:pt>
                <c:pt idx="188">
                  <c:v>5.9133333333333331</c:v>
                </c:pt>
                <c:pt idx="189">
                  <c:v>6.0633333333333335</c:v>
                </c:pt>
                <c:pt idx="190">
                  <c:v>6.2566666666666668</c:v>
                </c:pt>
                <c:pt idx="191">
                  <c:v>6.34</c:v>
                </c:pt>
                <c:pt idx="192">
                  <c:v>6.5799999999999992</c:v>
                </c:pt>
                <c:pt idx="193">
                  <c:v>6.2033333333333331</c:v>
                </c:pt>
                <c:pt idx="194">
                  <c:v>6.2033333333333331</c:v>
                </c:pt>
                <c:pt idx="195">
                  <c:v>5.8833333333333337</c:v>
                </c:pt>
                <c:pt idx="196">
                  <c:v>5.88</c:v>
                </c:pt>
                <c:pt idx="197">
                  <c:v>6.083333333333333</c:v>
                </c:pt>
                <c:pt idx="198">
                  <c:v>6.14</c:v>
                </c:pt>
                <c:pt idx="199">
                  <c:v>5.8633333333333333</c:v>
                </c:pt>
                <c:pt idx="200">
                  <c:v>4.29</c:v>
                </c:pt>
                <c:pt idx="201">
                  <c:v>5.3833333333333337</c:v>
                </c:pt>
                <c:pt idx="202">
                  <c:v>5.5366666666666662</c:v>
                </c:pt>
                <c:pt idx="203">
                  <c:v>5.836666666666666</c:v>
                </c:pt>
                <c:pt idx="204">
                  <c:v>5.498333333333334</c:v>
                </c:pt>
                <c:pt idx="205">
                  <c:v>5.918333333333333</c:v>
                </c:pt>
                <c:pt idx="206">
                  <c:v>5.6000000000000005</c:v>
                </c:pt>
                <c:pt idx="207">
                  <c:v>5.97</c:v>
                </c:pt>
                <c:pt idx="208">
                  <c:v>5.833333333333333</c:v>
                </c:pt>
                <c:pt idx="209">
                  <c:v>5.916666666666667</c:v>
                </c:pt>
                <c:pt idx="210">
                  <c:v>5.6400000000000006</c:v>
                </c:pt>
                <c:pt idx="211">
                  <c:v>5.8533333333333344</c:v>
                </c:pt>
                <c:pt idx="212">
                  <c:v>6.1066666666666665</c:v>
                </c:pt>
                <c:pt idx="213">
                  <c:v>5.86</c:v>
                </c:pt>
                <c:pt idx="214">
                  <c:v>5.56</c:v>
                </c:pt>
                <c:pt idx="215">
                  <c:v>5.6033333333333326</c:v>
                </c:pt>
                <c:pt idx="216">
                  <c:v>5.5133333333333328</c:v>
                </c:pt>
                <c:pt idx="217">
                  <c:v>5.7333333333333343</c:v>
                </c:pt>
                <c:pt idx="218">
                  <c:v>5.3566666666666665</c:v>
                </c:pt>
                <c:pt idx="219">
                  <c:v>5.4033333333333333</c:v>
                </c:pt>
                <c:pt idx="220">
                  <c:v>5.6000000000000005</c:v>
                </c:pt>
                <c:pt idx="221">
                  <c:v>5.6866666666666665</c:v>
                </c:pt>
                <c:pt idx="222">
                  <c:v>5.13</c:v>
                </c:pt>
                <c:pt idx="223">
                  <c:v>4.793333333333333</c:v>
                </c:pt>
                <c:pt idx="224">
                  <c:v>5.23</c:v>
                </c:pt>
                <c:pt idx="225">
                  <c:v>5.580000000000001</c:v>
                </c:pt>
                <c:pt idx="226">
                  <c:v>5.5733333333333333</c:v>
                </c:pt>
                <c:pt idx="227">
                  <c:v>5.4799999999999995</c:v>
                </c:pt>
                <c:pt idx="228">
                  <c:v>5.336666666666666</c:v>
                </c:pt>
                <c:pt idx="229">
                  <c:v>4.9266666666666667</c:v>
                </c:pt>
                <c:pt idx="230">
                  <c:v>5.1733333333333329</c:v>
                </c:pt>
                <c:pt idx="231">
                  <c:v>5.32</c:v>
                </c:pt>
                <c:pt idx="232">
                  <c:v>5.083333333333333</c:v>
                </c:pt>
                <c:pt idx="233">
                  <c:v>4.7666666666666666</c:v>
                </c:pt>
                <c:pt idx="234">
                  <c:v>4.9733333333333336</c:v>
                </c:pt>
                <c:pt idx="235">
                  <c:v>5.4933333333333332</c:v>
                </c:pt>
                <c:pt idx="236">
                  <c:v>5.08</c:v>
                </c:pt>
                <c:pt idx="237">
                  <c:v>5.1466666666666674</c:v>
                </c:pt>
                <c:pt idx="238">
                  <c:v>4.5166666666666666</c:v>
                </c:pt>
                <c:pt idx="239">
                  <c:v>4.6800000000000006</c:v>
                </c:pt>
                <c:pt idx="240">
                  <c:v>5.003333333333333</c:v>
                </c:pt>
                <c:pt idx="241">
                  <c:v>5.0666666666666673</c:v>
                </c:pt>
                <c:pt idx="242">
                  <c:v>5.03</c:v>
                </c:pt>
                <c:pt idx="243">
                  <c:v>4.246666666666667</c:v>
                </c:pt>
                <c:pt idx="244">
                  <c:v>4.1233333333333331</c:v>
                </c:pt>
                <c:pt idx="245">
                  <c:v>4.753333333333333</c:v>
                </c:pt>
                <c:pt idx="246">
                  <c:v>4.8366666666666669</c:v>
                </c:pt>
                <c:pt idx="247">
                  <c:v>4.8833333333333329</c:v>
                </c:pt>
                <c:pt idx="248">
                  <c:v>4.496666666666667</c:v>
                </c:pt>
                <c:pt idx="249">
                  <c:v>4.3666666666666663</c:v>
                </c:pt>
                <c:pt idx="250">
                  <c:v>4.42</c:v>
                </c:pt>
                <c:pt idx="251">
                  <c:v>4.6999999999999993</c:v>
                </c:pt>
                <c:pt idx="252">
                  <c:v>4.8033333333333337</c:v>
                </c:pt>
                <c:pt idx="253">
                  <c:v>4.5666666666666664</c:v>
                </c:pt>
                <c:pt idx="254">
                  <c:v>4.3566666666666665</c:v>
                </c:pt>
                <c:pt idx="255">
                  <c:v>4.2566666666666668</c:v>
                </c:pt>
                <c:pt idx="256">
                  <c:v>4.3666666666666671</c:v>
                </c:pt>
                <c:pt idx="257">
                  <c:v>4.5333333333333341</c:v>
                </c:pt>
                <c:pt idx="258">
                  <c:v>4.45</c:v>
                </c:pt>
                <c:pt idx="259">
                  <c:v>4.3966666666666674</c:v>
                </c:pt>
                <c:pt idx="260">
                  <c:v>4.1533333333333333</c:v>
                </c:pt>
                <c:pt idx="261">
                  <c:v>4.2766666666666673</c:v>
                </c:pt>
                <c:pt idx="262">
                  <c:v>4.0666666666666664</c:v>
                </c:pt>
                <c:pt idx="263">
                  <c:v>3.6133333333333337</c:v>
                </c:pt>
                <c:pt idx="264">
                  <c:v>3.8233333333333328</c:v>
                </c:pt>
                <c:pt idx="265">
                  <c:v>3.7966666666666664</c:v>
                </c:pt>
                <c:pt idx="266">
                  <c:v>3.6333333333333329</c:v>
                </c:pt>
                <c:pt idx="267">
                  <c:v>3.56</c:v>
                </c:pt>
                <c:pt idx="268">
                  <c:v>3.7133333333333334</c:v>
                </c:pt>
                <c:pt idx="269">
                  <c:v>3.8266666666666667</c:v>
                </c:pt>
                <c:pt idx="270">
                  <c:v>3.7766666666666668</c:v>
                </c:pt>
                <c:pt idx="271">
                  <c:v>4.3500000000000005</c:v>
                </c:pt>
                <c:pt idx="272">
                  <c:v>3.4633333333333329</c:v>
                </c:pt>
                <c:pt idx="273">
                  <c:v>3.67</c:v>
                </c:pt>
                <c:pt idx="274">
                  <c:v>3.01</c:v>
                </c:pt>
                <c:pt idx="275">
                  <c:v>3.2333333333333329</c:v>
                </c:pt>
                <c:pt idx="276">
                  <c:v>3.2466666666666666</c:v>
                </c:pt>
                <c:pt idx="277">
                  <c:v>3.3933333333333331</c:v>
                </c:pt>
                <c:pt idx="278">
                  <c:v>3.27</c:v>
                </c:pt>
                <c:pt idx="279">
                  <c:v>3.1300000000000003</c:v>
                </c:pt>
                <c:pt idx="280">
                  <c:v>3.3966666666666665</c:v>
                </c:pt>
                <c:pt idx="281">
                  <c:v>3.3966666666666669</c:v>
                </c:pt>
                <c:pt idx="282">
                  <c:v>3.1666666666666665</c:v>
                </c:pt>
                <c:pt idx="283">
                  <c:v>3.1199999999999997</c:v>
                </c:pt>
                <c:pt idx="284">
                  <c:v>3.06</c:v>
                </c:pt>
                <c:pt idx="285">
                  <c:v>3.44</c:v>
                </c:pt>
                <c:pt idx="286">
                  <c:v>3.36</c:v>
                </c:pt>
                <c:pt idx="287">
                  <c:v>3.2533333333333334</c:v>
                </c:pt>
                <c:pt idx="288">
                  <c:v>2.89</c:v>
                </c:pt>
                <c:pt idx="289">
                  <c:v>2.8466666666666662</c:v>
                </c:pt>
                <c:pt idx="290">
                  <c:v>3.2699999999999996</c:v>
                </c:pt>
                <c:pt idx="291">
                  <c:v>3.1533333333333338</c:v>
                </c:pt>
                <c:pt idx="292">
                  <c:v>2.8266666666666667</c:v>
                </c:pt>
                <c:pt idx="293">
                  <c:v>2.9133333333333336</c:v>
                </c:pt>
                <c:pt idx="294">
                  <c:v>3.1799999999999997</c:v>
                </c:pt>
                <c:pt idx="295">
                  <c:v>2.7966666666666669</c:v>
                </c:pt>
                <c:pt idx="296">
                  <c:v>2.82</c:v>
                </c:pt>
                <c:pt idx="297">
                  <c:v>2.8533333333333335</c:v>
                </c:pt>
                <c:pt idx="298">
                  <c:v>2.3333333333333335</c:v>
                </c:pt>
                <c:pt idx="299">
                  <c:v>2.4833333333333334</c:v>
                </c:pt>
                <c:pt idx="300">
                  <c:v>2.6199999999999997</c:v>
                </c:pt>
                <c:pt idx="301">
                  <c:v>2.5466666666666669</c:v>
                </c:pt>
                <c:pt idx="302">
                  <c:v>2.5533333333333332</c:v>
                </c:pt>
                <c:pt idx="303">
                  <c:v>2.38</c:v>
                </c:pt>
                <c:pt idx="304">
                  <c:v>1.8866666666666667</c:v>
                </c:pt>
                <c:pt idx="305">
                  <c:v>2.0033333333333334</c:v>
                </c:pt>
                <c:pt idx="306">
                  <c:v>2.0933333333333333</c:v>
                </c:pt>
                <c:pt idx="307">
                  <c:v>2.4333333333333331</c:v>
                </c:pt>
                <c:pt idx="308">
                  <c:v>3.1366666666666667</c:v>
                </c:pt>
                <c:pt idx="309">
                  <c:v>2.4466666666666668</c:v>
                </c:pt>
                <c:pt idx="310">
                  <c:v>2.1199999999999997</c:v>
                </c:pt>
                <c:pt idx="311">
                  <c:v>1.9966666666666668</c:v>
                </c:pt>
                <c:pt idx="312">
                  <c:v>1.8866666666666667</c:v>
                </c:pt>
                <c:pt idx="313">
                  <c:v>1.8033333333333335</c:v>
                </c:pt>
                <c:pt idx="314">
                  <c:v>2.2066666666666666</c:v>
                </c:pt>
                <c:pt idx="315">
                  <c:v>2.0699999999999998</c:v>
                </c:pt>
                <c:pt idx="316">
                  <c:v>1.91</c:v>
                </c:pt>
                <c:pt idx="317">
                  <c:v>2.0433333333333334</c:v>
                </c:pt>
                <c:pt idx="318">
                  <c:v>2.1466666666666669</c:v>
                </c:pt>
                <c:pt idx="319">
                  <c:v>2.4166666666666665</c:v>
                </c:pt>
                <c:pt idx="320">
                  <c:v>2.0466666666666669</c:v>
                </c:pt>
                <c:pt idx="321">
                  <c:v>2.48</c:v>
                </c:pt>
                <c:pt idx="322">
                  <c:v>2.8333333333333335</c:v>
                </c:pt>
                <c:pt idx="323">
                  <c:v>2.0133333333333332</c:v>
                </c:pt>
                <c:pt idx="324">
                  <c:v>2.0366666666666666</c:v>
                </c:pt>
                <c:pt idx="325">
                  <c:v>1.93</c:v>
                </c:pt>
                <c:pt idx="326">
                  <c:v>2.0566666666666666</c:v>
                </c:pt>
                <c:pt idx="327">
                  <c:v>2.67</c:v>
                </c:pt>
                <c:pt idx="328">
                  <c:v>1.5600000000000003</c:v>
                </c:pt>
                <c:pt idx="329">
                  <c:v>1.9900000000000002</c:v>
                </c:pt>
                <c:pt idx="330">
                  <c:v>2.1133333333333333</c:v>
                </c:pt>
                <c:pt idx="331">
                  <c:v>2.0333333333333332</c:v>
                </c:pt>
                <c:pt idx="332">
                  <c:v>2.0933333333333333</c:v>
                </c:pt>
                <c:pt idx="333">
                  <c:v>1.8933333333333333</c:v>
                </c:pt>
                <c:pt idx="334">
                  <c:v>1.8800000000000001</c:v>
                </c:pt>
                <c:pt idx="335">
                  <c:v>2.0666666666666669</c:v>
                </c:pt>
                <c:pt idx="336">
                  <c:v>2.6566666666666667</c:v>
                </c:pt>
                <c:pt idx="337">
                  <c:v>1.8866666666666667</c:v>
                </c:pt>
                <c:pt idx="338">
                  <c:v>1.9066666666666665</c:v>
                </c:pt>
                <c:pt idx="339">
                  <c:v>1.5833333333333333</c:v>
                </c:pt>
                <c:pt idx="340">
                  <c:v>1.656666666666667</c:v>
                </c:pt>
                <c:pt idx="341">
                  <c:v>1.4066666666666665</c:v>
                </c:pt>
                <c:pt idx="342">
                  <c:v>1.6199999999999999</c:v>
                </c:pt>
                <c:pt idx="343">
                  <c:v>2.0033333333333334</c:v>
                </c:pt>
                <c:pt idx="344">
                  <c:v>1.5466666666666666</c:v>
                </c:pt>
                <c:pt idx="345">
                  <c:v>1.4566666666666668</c:v>
                </c:pt>
                <c:pt idx="346">
                  <c:v>1.4400000000000002</c:v>
                </c:pt>
                <c:pt idx="347">
                  <c:v>1.6766666666666665</c:v>
                </c:pt>
                <c:pt idx="348">
                  <c:v>2.0133333333333332</c:v>
                </c:pt>
                <c:pt idx="349">
                  <c:v>3.7833333333333337</c:v>
                </c:pt>
                <c:pt idx="350">
                  <c:v>2.6033333333333331</c:v>
                </c:pt>
                <c:pt idx="351">
                  <c:v>1.82</c:v>
                </c:pt>
                <c:pt idx="352">
                  <c:v>2.97</c:v>
                </c:pt>
                <c:pt idx="353">
                  <c:v>1.5366666666666668</c:v>
                </c:pt>
                <c:pt idx="354">
                  <c:v>2.3633333333333333</c:v>
                </c:pt>
                <c:pt idx="355">
                  <c:v>1.6300000000000001</c:v>
                </c:pt>
                <c:pt idx="356">
                  <c:v>1.42</c:v>
                </c:pt>
                <c:pt idx="357">
                  <c:v>2.0166666666666666</c:v>
                </c:pt>
                <c:pt idx="358">
                  <c:v>1.5766666666666669</c:v>
                </c:pt>
                <c:pt idx="359">
                  <c:v>1.5433333333333332</c:v>
                </c:pt>
                <c:pt idx="360">
                  <c:v>1.7766666666666666</c:v>
                </c:pt>
                <c:pt idx="361">
                  <c:v>1.5233333333333334</c:v>
                </c:pt>
                <c:pt idx="362">
                  <c:v>1.5199999999999998</c:v>
                </c:pt>
                <c:pt idx="363">
                  <c:v>1.8666666666666669</c:v>
                </c:pt>
                <c:pt idx="364">
                  <c:v>2.2966666666666664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41472"/>
        <c:axId val="138864128"/>
      </c:scatterChart>
      <c:valAx>
        <c:axId val="138841472"/>
        <c:scaling>
          <c:orientation val="minMax"/>
          <c:max val="43280"/>
          <c:min val="428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L"/>
          </a:p>
        </c:txPr>
        <c:crossAx val="138864128"/>
        <c:crosses val="autoZero"/>
        <c:crossBetween val="midCat"/>
        <c:majorUnit val="40"/>
      </c:valAx>
      <c:valAx>
        <c:axId val="13886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ES"/>
                  <a:t>Evapotranspiración</a:t>
                </a:r>
                <a:r>
                  <a:rPr lang="es-ES" baseline="0"/>
                  <a:t> (mm/día)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L"/>
          </a:p>
        </c:txPr>
        <c:crossAx val="13884147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inputs_S2!$J$5</c:f>
              <c:strCache>
                <c:ptCount val="1"/>
                <c:pt idx="0">
                  <c:v>Kc interpolado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inputs_S2!$G$6:$G$261</c:f>
              <c:numCache>
                <c:formatCode>m/d/yyyy</c:formatCode>
                <c:ptCount val="256"/>
                <c:pt idx="0">
                  <c:v>42934</c:v>
                </c:pt>
                <c:pt idx="1">
                  <c:v>42935</c:v>
                </c:pt>
                <c:pt idx="2">
                  <c:v>42936</c:v>
                </c:pt>
                <c:pt idx="3">
                  <c:v>42937</c:v>
                </c:pt>
                <c:pt idx="4">
                  <c:v>42938</c:v>
                </c:pt>
                <c:pt idx="5">
                  <c:v>42939</c:v>
                </c:pt>
                <c:pt idx="6">
                  <c:v>42940</c:v>
                </c:pt>
                <c:pt idx="7">
                  <c:v>42941</c:v>
                </c:pt>
                <c:pt idx="8">
                  <c:v>42942</c:v>
                </c:pt>
                <c:pt idx="9">
                  <c:v>42943</c:v>
                </c:pt>
                <c:pt idx="10">
                  <c:v>42944</c:v>
                </c:pt>
                <c:pt idx="11">
                  <c:v>42945</c:v>
                </c:pt>
                <c:pt idx="12">
                  <c:v>42946</c:v>
                </c:pt>
                <c:pt idx="13">
                  <c:v>42947</c:v>
                </c:pt>
                <c:pt idx="14">
                  <c:v>42948</c:v>
                </c:pt>
                <c:pt idx="15">
                  <c:v>42949</c:v>
                </c:pt>
                <c:pt idx="16">
                  <c:v>42950</c:v>
                </c:pt>
                <c:pt idx="17">
                  <c:v>42951</c:v>
                </c:pt>
                <c:pt idx="18">
                  <c:v>42952</c:v>
                </c:pt>
                <c:pt idx="19">
                  <c:v>42953</c:v>
                </c:pt>
                <c:pt idx="20">
                  <c:v>42954</c:v>
                </c:pt>
                <c:pt idx="21">
                  <c:v>42955</c:v>
                </c:pt>
                <c:pt idx="22">
                  <c:v>42956</c:v>
                </c:pt>
                <c:pt idx="23">
                  <c:v>42957</c:v>
                </c:pt>
                <c:pt idx="24">
                  <c:v>42958</c:v>
                </c:pt>
                <c:pt idx="25">
                  <c:v>42959</c:v>
                </c:pt>
                <c:pt idx="26">
                  <c:v>42960</c:v>
                </c:pt>
                <c:pt idx="27">
                  <c:v>42961</c:v>
                </c:pt>
                <c:pt idx="28">
                  <c:v>42962</c:v>
                </c:pt>
                <c:pt idx="29">
                  <c:v>42963</c:v>
                </c:pt>
                <c:pt idx="30">
                  <c:v>42964</c:v>
                </c:pt>
                <c:pt idx="31">
                  <c:v>42965</c:v>
                </c:pt>
                <c:pt idx="32">
                  <c:v>42966</c:v>
                </c:pt>
                <c:pt idx="33">
                  <c:v>42967</c:v>
                </c:pt>
                <c:pt idx="34">
                  <c:v>42968</c:v>
                </c:pt>
                <c:pt idx="35">
                  <c:v>42969</c:v>
                </c:pt>
                <c:pt idx="36">
                  <c:v>42970</c:v>
                </c:pt>
                <c:pt idx="37">
                  <c:v>42971</c:v>
                </c:pt>
                <c:pt idx="38">
                  <c:v>42972</c:v>
                </c:pt>
                <c:pt idx="39">
                  <c:v>42973</c:v>
                </c:pt>
                <c:pt idx="40">
                  <c:v>42974</c:v>
                </c:pt>
                <c:pt idx="41">
                  <c:v>42975</c:v>
                </c:pt>
                <c:pt idx="42">
                  <c:v>42976</c:v>
                </c:pt>
                <c:pt idx="43">
                  <c:v>42977</c:v>
                </c:pt>
                <c:pt idx="44">
                  <c:v>42978</c:v>
                </c:pt>
                <c:pt idx="45">
                  <c:v>42979</c:v>
                </c:pt>
                <c:pt idx="46">
                  <c:v>42980</c:v>
                </c:pt>
                <c:pt idx="47">
                  <c:v>42981</c:v>
                </c:pt>
                <c:pt idx="48">
                  <c:v>42982</c:v>
                </c:pt>
                <c:pt idx="49">
                  <c:v>42983</c:v>
                </c:pt>
                <c:pt idx="50">
                  <c:v>42984</c:v>
                </c:pt>
                <c:pt idx="51">
                  <c:v>42985</c:v>
                </c:pt>
                <c:pt idx="52">
                  <c:v>42986</c:v>
                </c:pt>
                <c:pt idx="53">
                  <c:v>42987</c:v>
                </c:pt>
                <c:pt idx="54">
                  <c:v>42988</c:v>
                </c:pt>
                <c:pt idx="55">
                  <c:v>42989</c:v>
                </c:pt>
                <c:pt idx="56">
                  <c:v>42990</c:v>
                </c:pt>
                <c:pt idx="57">
                  <c:v>42991</c:v>
                </c:pt>
                <c:pt idx="58">
                  <c:v>42992</c:v>
                </c:pt>
                <c:pt idx="59">
                  <c:v>42993</c:v>
                </c:pt>
                <c:pt idx="60">
                  <c:v>42994</c:v>
                </c:pt>
                <c:pt idx="61">
                  <c:v>42995</c:v>
                </c:pt>
                <c:pt idx="62">
                  <c:v>42996</c:v>
                </c:pt>
                <c:pt idx="63">
                  <c:v>42997</c:v>
                </c:pt>
                <c:pt idx="64">
                  <c:v>42998</c:v>
                </c:pt>
                <c:pt idx="65">
                  <c:v>42999</c:v>
                </c:pt>
                <c:pt idx="66">
                  <c:v>43000</c:v>
                </c:pt>
                <c:pt idx="67">
                  <c:v>43001</c:v>
                </c:pt>
                <c:pt idx="68">
                  <c:v>43002</c:v>
                </c:pt>
                <c:pt idx="69">
                  <c:v>43003</c:v>
                </c:pt>
                <c:pt idx="70">
                  <c:v>43004</c:v>
                </c:pt>
                <c:pt idx="71">
                  <c:v>43005</c:v>
                </c:pt>
                <c:pt idx="72">
                  <c:v>43006</c:v>
                </c:pt>
                <c:pt idx="73">
                  <c:v>43007</c:v>
                </c:pt>
                <c:pt idx="74">
                  <c:v>43008</c:v>
                </c:pt>
                <c:pt idx="75">
                  <c:v>43009</c:v>
                </c:pt>
                <c:pt idx="76">
                  <c:v>43010</c:v>
                </c:pt>
                <c:pt idx="77">
                  <c:v>43011</c:v>
                </c:pt>
                <c:pt idx="78">
                  <c:v>43012</c:v>
                </c:pt>
                <c:pt idx="79">
                  <c:v>43013</c:v>
                </c:pt>
                <c:pt idx="80">
                  <c:v>43014</c:v>
                </c:pt>
                <c:pt idx="81">
                  <c:v>43015</c:v>
                </c:pt>
                <c:pt idx="82">
                  <c:v>43016</c:v>
                </c:pt>
                <c:pt idx="83">
                  <c:v>43017</c:v>
                </c:pt>
                <c:pt idx="84">
                  <c:v>43018</c:v>
                </c:pt>
                <c:pt idx="85">
                  <c:v>43019</c:v>
                </c:pt>
                <c:pt idx="86">
                  <c:v>43020</c:v>
                </c:pt>
                <c:pt idx="87">
                  <c:v>43021</c:v>
                </c:pt>
                <c:pt idx="88">
                  <c:v>43022</c:v>
                </c:pt>
                <c:pt idx="89">
                  <c:v>43023</c:v>
                </c:pt>
                <c:pt idx="90">
                  <c:v>43024</c:v>
                </c:pt>
                <c:pt idx="91">
                  <c:v>43025</c:v>
                </c:pt>
                <c:pt idx="92">
                  <c:v>43026</c:v>
                </c:pt>
                <c:pt idx="93">
                  <c:v>43027</c:v>
                </c:pt>
                <c:pt idx="94">
                  <c:v>43028</c:v>
                </c:pt>
                <c:pt idx="95">
                  <c:v>43029</c:v>
                </c:pt>
                <c:pt idx="96">
                  <c:v>43030</c:v>
                </c:pt>
                <c:pt idx="97">
                  <c:v>43031</c:v>
                </c:pt>
                <c:pt idx="98">
                  <c:v>43032</c:v>
                </c:pt>
                <c:pt idx="99">
                  <c:v>43033</c:v>
                </c:pt>
                <c:pt idx="100">
                  <c:v>43034</c:v>
                </c:pt>
                <c:pt idx="101">
                  <c:v>43035</c:v>
                </c:pt>
                <c:pt idx="102">
                  <c:v>43036</c:v>
                </c:pt>
                <c:pt idx="103">
                  <c:v>43037</c:v>
                </c:pt>
                <c:pt idx="104">
                  <c:v>43038</c:v>
                </c:pt>
                <c:pt idx="105">
                  <c:v>43039</c:v>
                </c:pt>
                <c:pt idx="106">
                  <c:v>43040</c:v>
                </c:pt>
                <c:pt idx="107">
                  <c:v>43041</c:v>
                </c:pt>
                <c:pt idx="108">
                  <c:v>43042</c:v>
                </c:pt>
                <c:pt idx="109">
                  <c:v>43043</c:v>
                </c:pt>
                <c:pt idx="110">
                  <c:v>43044</c:v>
                </c:pt>
                <c:pt idx="111">
                  <c:v>43045</c:v>
                </c:pt>
                <c:pt idx="112">
                  <c:v>43046</c:v>
                </c:pt>
                <c:pt idx="113">
                  <c:v>43047</c:v>
                </c:pt>
                <c:pt idx="114">
                  <c:v>43048</c:v>
                </c:pt>
                <c:pt idx="115">
                  <c:v>43049</c:v>
                </c:pt>
                <c:pt idx="116">
                  <c:v>43050</c:v>
                </c:pt>
                <c:pt idx="117">
                  <c:v>43051</c:v>
                </c:pt>
                <c:pt idx="118">
                  <c:v>43052</c:v>
                </c:pt>
                <c:pt idx="119">
                  <c:v>43053</c:v>
                </c:pt>
                <c:pt idx="120">
                  <c:v>43054</c:v>
                </c:pt>
                <c:pt idx="121">
                  <c:v>43055</c:v>
                </c:pt>
                <c:pt idx="122">
                  <c:v>43056</c:v>
                </c:pt>
                <c:pt idx="123">
                  <c:v>43057</c:v>
                </c:pt>
                <c:pt idx="124">
                  <c:v>43058</c:v>
                </c:pt>
                <c:pt idx="125">
                  <c:v>43059</c:v>
                </c:pt>
                <c:pt idx="126">
                  <c:v>43060</c:v>
                </c:pt>
                <c:pt idx="127">
                  <c:v>43061</c:v>
                </c:pt>
                <c:pt idx="128">
                  <c:v>43062</c:v>
                </c:pt>
                <c:pt idx="129">
                  <c:v>43063</c:v>
                </c:pt>
                <c:pt idx="130">
                  <c:v>43064</c:v>
                </c:pt>
                <c:pt idx="131">
                  <c:v>43065</c:v>
                </c:pt>
                <c:pt idx="132">
                  <c:v>43066</c:v>
                </c:pt>
                <c:pt idx="133">
                  <c:v>43067</c:v>
                </c:pt>
                <c:pt idx="134">
                  <c:v>43068</c:v>
                </c:pt>
                <c:pt idx="135">
                  <c:v>43069</c:v>
                </c:pt>
                <c:pt idx="136">
                  <c:v>43070</c:v>
                </c:pt>
                <c:pt idx="137">
                  <c:v>43071</c:v>
                </c:pt>
                <c:pt idx="138">
                  <c:v>43072</c:v>
                </c:pt>
                <c:pt idx="139">
                  <c:v>43073</c:v>
                </c:pt>
                <c:pt idx="140">
                  <c:v>43074</c:v>
                </c:pt>
                <c:pt idx="141">
                  <c:v>43075</c:v>
                </c:pt>
                <c:pt idx="142">
                  <c:v>43076</c:v>
                </c:pt>
                <c:pt idx="143">
                  <c:v>43077</c:v>
                </c:pt>
                <c:pt idx="144">
                  <c:v>43078</c:v>
                </c:pt>
                <c:pt idx="145">
                  <c:v>43079</c:v>
                </c:pt>
                <c:pt idx="146">
                  <c:v>43080</c:v>
                </c:pt>
                <c:pt idx="147">
                  <c:v>43081</c:v>
                </c:pt>
                <c:pt idx="148">
                  <c:v>43082</c:v>
                </c:pt>
                <c:pt idx="149">
                  <c:v>43083</c:v>
                </c:pt>
                <c:pt idx="150">
                  <c:v>43084</c:v>
                </c:pt>
                <c:pt idx="151">
                  <c:v>43085</c:v>
                </c:pt>
                <c:pt idx="152">
                  <c:v>43086</c:v>
                </c:pt>
                <c:pt idx="153">
                  <c:v>43087</c:v>
                </c:pt>
                <c:pt idx="154">
                  <c:v>43088</c:v>
                </c:pt>
                <c:pt idx="155">
                  <c:v>43089</c:v>
                </c:pt>
                <c:pt idx="156">
                  <c:v>43090</c:v>
                </c:pt>
                <c:pt idx="157">
                  <c:v>43091</c:v>
                </c:pt>
                <c:pt idx="158">
                  <c:v>43092</c:v>
                </c:pt>
                <c:pt idx="159">
                  <c:v>43093</c:v>
                </c:pt>
                <c:pt idx="160">
                  <c:v>43094</c:v>
                </c:pt>
                <c:pt idx="161">
                  <c:v>43095</c:v>
                </c:pt>
                <c:pt idx="162">
                  <c:v>43096</c:v>
                </c:pt>
                <c:pt idx="163">
                  <c:v>43097</c:v>
                </c:pt>
                <c:pt idx="164">
                  <c:v>43098</c:v>
                </c:pt>
                <c:pt idx="165">
                  <c:v>43099</c:v>
                </c:pt>
                <c:pt idx="166">
                  <c:v>43100</c:v>
                </c:pt>
                <c:pt idx="167">
                  <c:v>43101</c:v>
                </c:pt>
                <c:pt idx="168">
                  <c:v>43102</c:v>
                </c:pt>
                <c:pt idx="169">
                  <c:v>43103</c:v>
                </c:pt>
                <c:pt idx="170">
                  <c:v>43104</c:v>
                </c:pt>
                <c:pt idx="171">
                  <c:v>43105</c:v>
                </c:pt>
                <c:pt idx="172">
                  <c:v>43106</c:v>
                </c:pt>
                <c:pt idx="173">
                  <c:v>43107</c:v>
                </c:pt>
                <c:pt idx="174">
                  <c:v>43108</c:v>
                </c:pt>
                <c:pt idx="175">
                  <c:v>43109</c:v>
                </c:pt>
                <c:pt idx="176">
                  <c:v>43110</c:v>
                </c:pt>
                <c:pt idx="177">
                  <c:v>43111</c:v>
                </c:pt>
                <c:pt idx="178">
                  <c:v>43112</c:v>
                </c:pt>
                <c:pt idx="179">
                  <c:v>43113</c:v>
                </c:pt>
                <c:pt idx="180">
                  <c:v>43114</c:v>
                </c:pt>
                <c:pt idx="181">
                  <c:v>43115</c:v>
                </c:pt>
                <c:pt idx="182">
                  <c:v>43116</c:v>
                </c:pt>
                <c:pt idx="183">
                  <c:v>43117</c:v>
                </c:pt>
                <c:pt idx="184">
                  <c:v>43118</c:v>
                </c:pt>
                <c:pt idx="185">
                  <c:v>43119</c:v>
                </c:pt>
                <c:pt idx="186">
                  <c:v>43120</c:v>
                </c:pt>
                <c:pt idx="187">
                  <c:v>43121</c:v>
                </c:pt>
                <c:pt idx="188">
                  <c:v>43122</c:v>
                </c:pt>
                <c:pt idx="189">
                  <c:v>43123</c:v>
                </c:pt>
                <c:pt idx="190">
                  <c:v>43124</c:v>
                </c:pt>
                <c:pt idx="191">
                  <c:v>43125</c:v>
                </c:pt>
                <c:pt idx="192">
                  <c:v>43126</c:v>
                </c:pt>
                <c:pt idx="193">
                  <c:v>43127</c:v>
                </c:pt>
                <c:pt idx="194">
                  <c:v>43128</c:v>
                </c:pt>
                <c:pt idx="195">
                  <c:v>43129</c:v>
                </c:pt>
                <c:pt idx="196">
                  <c:v>43130</c:v>
                </c:pt>
                <c:pt idx="197">
                  <c:v>43131</c:v>
                </c:pt>
                <c:pt idx="198">
                  <c:v>43132</c:v>
                </c:pt>
                <c:pt idx="199">
                  <c:v>43133</c:v>
                </c:pt>
                <c:pt idx="200">
                  <c:v>43134</c:v>
                </c:pt>
                <c:pt idx="201">
                  <c:v>43135</c:v>
                </c:pt>
                <c:pt idx="202">
                  <c:v>43136</c:v>
                </c:pt>
                <c:pt idx="203">
                  <c:v>43137</c:v>
                </c:pt>
                <c:pt idx="204">
                  <c:v>43138</c:v>
                </c:pt>
                <c:pt idx="205">
                  <c:v>43139</c:v>
                </c:pt>
                <c:pt idx="206">
                  <c:v>43140</c:v>
                </c:pt>
                <c:pt idx="207">
                  <c:v>43141</c:v>
                </c:pt>
                <c:pt idx="208">
                  <c:v>43142</c:v>
                </c:pt>
                <c:pt idx="209">
                  <c:v>43143</c:v>
                </c:pt>
                <c:pt idx="210">
                  <c:v>43144</c:v>
                </c:pt>
                <c:pt idx="211">
                  <c:v>43145</c:v>
                </c:pt>
                <c:pt idx="212">
                  <c:v>43146</c:v>
                </c:pt>
                <c:pt idx="213">
                  <c:v>43147</c:v>
                </c:pt>
                <c:pt idx="214">
                  <c:v>43148</c:v>
                </c:pt>
                <c:pt idx="215">
                  <c:v>43149</c:v>
                </c:pt>
                <c:pt idx="216">
                  <c:v>43150</c:v>
                </c:pt>
                <c:pt idx="217">
                  <c:v>43151</c:v>
                </c:pt>
                <c:pt idx="218">
                  <c:v>43152</c:v>
                </c:pt>
                <c:pt idx="219">
                  <c:v>43153</c:v>
                </c:pt>
                <c:pt idx="220">
                  <c:v>43154</c:v>
                </c:pt>
                <c:pt idx="221">
                  <c:v>43155</c:v>
                </c:pt>
                <c:pt idx="222">
                  <c:v>43156</c:v>
                </c:pt>
                <c:pt idx="223">
                  <c:v>43157</c:v>
                </c:pt>
                <c:pt idx="224">
                  <c:v>43158</c:v>
                </c:pt>
                <c:pt idx="225">
                  <c:v>43159</c:v>
                </c:pt>
                <c:pt idx="226">
                  <c:v>43160</c:v>
                </c:pt>
                <c:pt idx="227">
                  <c:v>43161</c:v>
                </c:pt>
                <c:pt idx="228">
                  <c:v>43162</c:v>
                </c:pt>
                <c:pt idx="229">
                  <c:v>43163</c:v>
                </c:pt>
                <c:pt idx="230">
                  <c:v>43164</c:v>
                </c:pt>
                <c:pt idx="231">
                  <c:v>43165</c:v>
                </c:pt>
                <c:pt idx="232">
                  <c:v>43166</c:v>
                </c:pt>
                <c:pt idx="233">
                  <c:v>43167</c:v>
                </c:pt>
                <c:pt idx="234">
                  <c:v>43168</c:v>
                </c:pt>
                <c:pt idx="235">
                  <c:v>43169</c:v>
                </c:pt>
                <c:pt idx="236">
                  <c:v>43170</c:v>
                </c:pt>
                <c:pt idx="237">
                  <c:v>43171</c:v>
                </c:pt>
                <c:pt idx="238">
                  <c:v>43172</c:v>
                </c:pt>
                <c:pt idx="239">
                  <c:v>43173</c:v>
                </c:pt>
                <c:pt idx="240">
                  <c:v>43174</c:v>
                </c:pt>
                <c:pt idx="241">
                  <c:v>43175</c:v>
                </c:pt>
                <c:pt idx="242">
                  <c:v>43176</c:v>
                </c:pt>
                <c:pt idx="243">
                  <c:v>43177</c:v>
                </c:pt>
                <c:pt idx="244">
                  <c:v>43178</c:v>
                </c:pt>
                <c:pt idx="245">
                  <c:v>43179</c:v>
                </c:pt>
                <c:pt idx="246">
                  <c:v>43180</c:v>
                </c:pt>
                <c:pt idx="247">
                  <c:v>43181</c:v>
                </c:pt>
                <c:pt idx="248">
                  <c:v>43182</c:v>
                </c:pt>
                <c:pt idx="249">
                  <c:v>43183</c:v>
                </c:pt>
                <c:pt idx="250">
                  <c:v>43184</c:v>
                </c:pt>
                <c:pt idx="251">
                  <c:v>43185</c:v>
                </c:pt>
                <c:pt idx="252">
                  <c:v>43186</c:v>
                </c:pt>
                <c:pt idx="253">
                  <c:v>43187</c:v>
                </c:pt>
                <c:pt idx="254">
                  <c:v>43188</c:v>
                </c:pt>
                <c:pt idx="255">
                  <c:v>43189</c:v>
                </c:pt>
              </c:numCache>
            </c:numRef>
          </c:xVal>
          <c:yVal>
            <c:numRef>
              <c:f>inputs_S2!$J$6:$J$261</c:f>
              <c:numCache>
                <c:formatCode>0.00</c:formatCode>
                <c:ptCount val="256"/>
                <c:pt idx="0">
                  <c:v>0.67973333599999952</c:v>
                </c:pt>
                <c:pt idx="1">
                  <c:v>0.61253333599999904</c:v>
                </c:pt>
                <c:pt idx="2">
                  <c:v>0.61265000239999901</c:v>
                </c:pt>
                <c:pt idx="3">
                  <c:v>0.61276666879999908</c:v>
                </c:pt>
                <c:pt idx="4">
                  <c:v>0.61288333519999905</c:v>
                </c:pt>
                <c:pt idx="5">
                  <c:v>0.61300000159999912</c:v>
                </c:pt>
                <c:pt idx="6">
                  <c:v>0.61311666799999909</c:v>
                </c:pt>
                <c:pt idx="7">
                  <c:v>0.61323333439999916</c:v>
                </c:pt>
                <c:pt idx="8">
                  <c:v>0.61335000079999913</c:v>
                </c:pt>
                <c:pt idx="9">
                  <c:v>0.6134666671999992</c:v>
                </c:pt>
                <c:pt idx="10">
                  <c:v>0.61358333359999928</c:v>
                </c:pt>
                <c:pt idx="11">
                  <c:v>0.61369999999999925</c:v>
                </c:pt>
                <c:pt idx="12">
                  <c:v>0.61381666639999932</c:v>
                </c:pt>
                <c:pt idx="13">
                  <c:v>0.61393333279999929</c:v>
                </c:pt>
                <c:pt idx="14">
                  <c:v>0.61404999919999936</c:v>
                </c:pt>
                <c:pt idx="15">
                  <c:v>0.61416666559999933</c:v>
                </c:pt>
                <c:pt idx="16">
                  <c:v>0.6142833319999994</c:v>
                </c:pt>
                <c:pt idx="17">
                  <c:v>0.61439999839999937</c:v>
                </c:pt>
                <c:pt idx="18">
                  <c:v>0.61451666479999945</c:v>
                </c:pt>
                <c:pt idx="19">
                  <c:v>0.61463333119999941</c:v>
                </c:pt>
                <c:pt idx="20">
                  <c:v>0.61474999759999949</c:v>
                </c:pt>
                <c:pt idx="21">
                  <c:v>0.61486666399999945</c:v>
                </c:pt>
                <c:pt idx="22">
                  <c:v>0.61498333039999953</c:v>
                </c:pt>
                <c:pt idx="23">
                  <c:v>0.61509999679999949</c:v>
                </c:pt>
                <c:pt idx="24">
                  <c:v>0.61521666319999957</c:v>
                </c:pt>
                <c:pt idx="25">
                  <c:v>0.61533332959999953</c:v>
                </c:pt>
                <c:pt idx="26">
                  <c:v>0.61544999599999961</c:v>
                </c:pt>
                <c:pt idx="27">
                  <c:v>0.61556666239999958</c:v>
                </c:pt>
                <c:pt idx="28">
                  <c:v>0.61568332879999965</c:v>
                </c:pt>
                <c:pt idx="29">
                  <c:v>0.61579999519999962</c:v>
                </c:pt>
                <c:pt idx="30">
                  <c:v>0.61591666159999969</c:v>
                </c:pt>
                <c:pt idx="31">
                  <c:v>0.61603332799999966</c:v>
                </c:pt>
                <c:pt idx="32">
                  <c:v>0.61614999439999973</c:v>
                </c:pt>
                <c:pt idx="33">
                  <c:v>0.61626666079999948</c:v>
                </c:pt>
                <c:pt idx="34">
                  <c:v>0.60581332767999951</c:v>
                </c:pt>
                <c:pt idx="35">
                  <c:v>0.59535999455999944</c:v>
                </c:pt>
                <c:pt idx="36">
                  <c:v>0.58490666143999936</c:v>
                </c:pt>
                <c:pt idx="37">
                  <c:v>0.5744533283199994</c:v>
                </c:pt>
                <c:pt idx="38">
                  <c:v>0.56399999519999933</c:v>
                </c:pt>
                <c:pt idx="39">
                  <c:v>0.55354666207999925</c:v>
                </c:pt>
                <c:pt idx="40">
                  <c:v>0.54309332895999929</c:v>
                </c:pt>
                <c:pt idx="41">
                  <c:v>0.53263999583999921</c:v>
                </c:pt>
                <c:pt idx="42">
                  <c:v>0.52218666271999914</c:v>
                </c:pt>
                <c:pt idx="43">
                  <c:v>0.51173332959999918</c:v>
                </c:pt>
                <c:pt idx="44">
                  <c:v>0.5012799964799991</c:v>
                </c:pt>
                <c:pt idx="45">
                  <c:v>0.49082666335999903</c:v>
                </c:pt>
                <c:pt idx="46">
                  <c:v>0.48037333023999906</c:v>
                </c:pt>
                <c:pt idx="47">
                  <c:v>0.46991999711999899</c:v>
                </c:pt>
                <c:pt idx="48">
                  <c:v>0.45946666399999903</c:v>
                </c:pt>
                <c:pt idx="49">
                  <c:v>0.44765714034285631</c:v>
                </c:pt>
                <c:pt idx="50">
                  <c:v>0.43584761668571348</c:v>
                </c:pt>
                <c:pt idx="51">
                  <c:v>0.42403809302857076</c:v>
                </c:pt>
                <c:pt idx="52">
                  <c:v>0.41222856937142804</c:v>
                </c:pt>
                <c:pt idx="53">
                  <c:v>0.40041904571428522</c:v>
                </c:pt>
                <c:pt idx="54">
                  <c:v>0.3886095220571425</c:v>
                </c:pt>
                <c:pt idx="55">
                  <c:v>0.3767999984</c:v>
                </c:pt>
                <c:pt idx="56">
                  <c:v>0.36997333183999981</c:v>
                </c:pt>
                <c:pt idx="57">
                  <c:v>0.36314666527999961</c:v>
                </c:pt>
                <c:pt idx="58">
                  <c:v>0.35631999871999942</c:v>
                </c:pt>
                <c:pt idx="59">
                  <c:v>0.34949333215999923</c:v>
                </c:pt>
                <c:pt idx="60">
                  <c:v>0.34266666559999903</c:v>
                </c:pt>
                <c:pt idx="61">
                  <c:v>0.34106666527999918</c:v>
                </c:pt>
                <c:pt idx="62">
                  <c:v>0.33946666495999944</c:v>
                </c:pt>
                <c:pt idx="63">
                  <c:v>0.33786666463999959</c:v>
                </c:pt>
                <c:pt idx="64">
                  <c:v>0.33626666431999985</c:v>
                </c:pt>
                <c:pt idx="65">
                  <c:v>0.33466666399999989</c:v>
                </c:pt>
                <c:pt idx="66">
                  <c:v>0.3330666646399999</c:v>
                </c:pt>
                <c:pt idx="67">
                  <c:v>0.33146666527999991</c:v>
                </c:pt>
                <c:pt idx="68">
                  <c:v>0.3298666659199998</c:v>
                </c:pt>
                <c:pt idx="69">
                  <c:v>0.32826666655999981</c:v>
                </c:pt>
                <c:pt idx="70">
                  <c:v>0.32666666719999971</c:v>
                </c:pt>
                <c:pt idx="71">
                  <c:v>0.32506666783999971</c:v>
                </c:pt>
                <c:pt idx="72">
                  <c:v>0.32346666847999972</c:v>
                </c:pt>
                <c:pt idx="73">
                  <c:v>0.32186666911999962</c:v>
                </c:pt>
                <c:pt idx="74">
                  <c:v>0.32026666975999962</c:v>
                </c:pt>
                <c:pt idx="75">
                  <c:v>0.31866667039999952</c:v>
                </c:pt>
                <c:pt idx="76">
                  <c:v>0.31813333663999932</c:v>
                </c:pt>
                <c:pt idx="77">
                  <c:v>0.31760000287999912</c:v>
                </c:pt>
                <c:pt idx="78">
                  <c:v>0.31706666911999892</c:v>
                </c:pt>
                <c:pt idx="79">
                  <c:v>0.31653333535999884</c:v>
                </c:pt>
                <c:pt idx="80">
                  <c:v>0.31600000159999853</c:v>
                </c:pt>
                <c:pt idx="81">
                  <c:v>0.3221511123199986</c:v>
                </c:pt>
                <c:pt idx="82">
                  <c:v>0.32830222303999868</c:v>
                </c:pt>
                <c:pt idx="83">
                  <c:v>0.33445333375999875</c:v>
                </c:pt>
                <c:pt idx="84">
                  <c:v>0.34060444447999882</c:v>
                </c:pt>
                <c:pt idx="85">
                  <c:v>0.34675555519999879</c:v>
                </c:pt>
                <c:pt idx="86">
                  <c:v>0.35290666591999886</c:v>
                </c:pt>
                <c:pt idx="87">
                  <c:v>0.35905777663999894</c:v>
                </c:pt>
                <c:pt idx="88">
                  <c:v>0.36520888735999901</c:v>
                </c:pt>
                <c:pt idx="89">
                  <c:v>0.37135999807999909</c:v>
                </c:pt>
                <c:pt idx="90">
                  <c:v>0.37751110879999916</c:v>
                </c:pt>
                <c:pt idx="91">
                  <c:v>0.38366221951999913</c:v>
                </c:pt>
                <c:pt idx="92">
                  <c:v>0.3898133302399992</c:v>
                </c:pt>
                <c:pt idx="93">
                  <c:v>0.39596444095999928</c:v>
                </c:pt>
                <c:pt idx="94">
                  <c:v>0.40211555167999935</c:v>
                </c:pt>
                <c:pt idx="95">
                  <c:v>0.40826666239999998</c:v>
                </c:pt>
                <c:pt idx="96">
                  <c:v>0.41173333280000002</c:v>
                </c:pt>
                <c:pt idx="97">
                  <c:v>0.41520000319999995</c:v>
                </c:pt>
                <c:pt idx="98">
                  <c:v>0.43120000159999994</c:v>
                </c:pt>
                <c:pt idx="99">
                  <c:v>0.44719999999999993</c:v>
                </c:pt>
                <c:pt idx="100">
                  <c:v>0.46319999839999992</c:v>
                </c:pt>
                <c:pt idx="101">
                  <c:v>0.47411555423999985</c:v>
                </c:pt>
                <c:pt idx="102">
                  <c:v>0.48503111007999977</c:v>
                </c:pt>
                <c:pt idx="103">
                  <c:v>0.4959466659199997</c:v>
                </c:pt>
                <c:pt idx="104">
                  <c:v>0.50686222175999962</c:v>
                </c:pt>
                <c:pt idx="105">
                  <c:v>0.51777777759999954</c:v>
                </c:pt>
                <c:pt idx="106">
                  <c:v>0.52869333343999947</c:v>
                </c:pt>
                <c:pt idx="107">
                  <c:v>0.53960888927999939</c:v>
                </c:pt>
                <c:pt idx="108">
                  <c:v>0.55052444511999932</c:v>
                </c:pt>
                <c:pt idx="109">
                  <c:v>0.56144000095999913</c:v>
                </c:pt>
                <c:pt idx="110">
                  <c:v>0.57235555679999905</c:v>
                </c:pt>
                <c:pt idx="111">
                  <c:v>0.58327111263999898</c:v>
                </c:pt>
                <c:pt idx="112">
                  <c:v>0.5941866684799989</c:v>
                </c:pt>
                <c:pt idx="113">
                  <c:v>0.60510222431999883</c:v>
                </c:pt>
                <c:pt idx="114">
                  <c:v>0.61601778015999875</c:v>
                </c:pt>
                <c:pt idx="115">
                  <c:v>0.62693333599999912</c:v>
                </c:pt>
                <c:pt idx="116">
                  <c:v>0.63973333471999905</c:v>
                </c:pt>
                <c:pt idx="117">
                  <c:v>0.65253333343999909</c:v>
                </c:pt>
                <c:pt idx="118">
                  <c:v>0.66533333215999901</c:v>
                </c:pt>
                <c:pt idx="119">
                  <c:v>0.67813333087999905</c:v>
                </c:pt>
                <c:pt idx="120">
                  <c:v>0.69093332959999898</c:v>
                </c:pt>
                <c:pt idx="121">
                  <c:v>0.69594666367999891</c:v>
                </c:pt>
                <c:pt idx="122">
                  <c:v>0.70095999775999895</c:v>
                </c:pt>
                <c:pt idx="123">
                  <c:v>0.70597333183999889</c:v>
                </c:pt>
                <c:pt idx="124">
                  <c:v>0.71098666591999893</c:v>
                </c:pt>
                <c:pt idx="125">
                  <c:v>0.71599999999999897</c:v>
                </c:pt>
                <c:pt idx="126">
                  <c:v>0.72213333295999904</c:v>
                </c:pt>
                <c:pt idx="127">
                  <c:v>0.728266665919999</c:v>
                </c:pt>
                <c:pt idx="128">
                  <c:v>0.73439999887999907</c:v>
                </c:pt>
                <c:pt idx="129">
                  <c:v>0.74053333183999914</c:v>
                </c:pt>
                <c:pt idx="130">
                  <c:v>0.7466666647999991</c:v>
                </c:pt>
                <c:pt idx="131">
                  <c:v>0.75279999775999917</c:v>
                </c:pt>
                <c:pt idx="132">
                  <c:v>0.75893333071999913</c:v>
                </c:pt>
                <c:pt idx="133">
                  <c:v>0.7650666636799992</c:v>
                </c:pt>
                <c:pt idx="134">
                  <c:v>0.77119999663999916</c:v>
                </c:pt>
                <c:pt idx="135">
                  <c:v>0.77733332959999912</c:v>
                </c:pt>
                <c:pt idx="136">
                  <c:v>0.78543999679999899</c:v>
                </c:pt>
                <c:pt idx="137">
                  <c:v>0.79354666399999885</c:v>
                </c:pt>
                <c:pt idx="138">
                  <c:v>0.80165333119999882</c:v>
                </c:pt>
                <c:pt idx="139">
                  <c:v>0.80975999839999868</c:v>
                </c:pt>
                <c:pt idx="140">
                  <c:v>0.81786666559999899</c:v>
                </c:pt>
                <c:pt idx="141">
                  <c:v>0.8194666649599992</c:v>
                </c:pt>
                <c:pt idx="142">
                  <c:v>0.82106666431999931</c:v>
                </c:pt>
                <c:pt idx="143">
                  <c:v>0.82266666367999952</c:v>
                </c:pt>
                <c:pt idx="144">
                  <c:v>0.82426666303999974</c:v>
                </c:pt>
                <c:pt idx="145">
                  <c:v>0.82586666239999995</c:v>
                </c:pt>
                <c:pt idx="146">
                  <c:v>0.82677332960000005</c:v>
                </c:pt>
                <c:pt idx="147">
                  <c:v>0.82767999680000004</c:v>
                </c:pt>
                <c:pt idx="148">
                  <c:v>0.82858666400000014</c:v>
                </c:pt>
                <c:pt idx="149">
                  <c:v>0.82949333120000024</c:v>
                </c:pt>
                <c:pt idx="150">
                  <c:v>0.83039999840000034</c:v>
                </c:pt>
                <c:pt idx="151">
                  <c:v>0.83130666560000033</c:v>
                </c:pt>
                <c:pt idx="152">
                  <c:v>0.83221333280000043</c:v>
                </c:pt>
                <c:pt idx="153">
                  <c:v>0.83312000000000053</c:v>
                </c:pt>
                <c:pt idx="154">
                  <c:v>0.83402666720000052</c:v>
                </c:pt>
                <c:pt idx="155">
                  <c:v>0.83493333439999995</c:v>
                </c:pt>
                <c:pt idx="156">
                  <c:v>0.83589333439999991</c:v>
                </c:pt>
                <c:pt idx="157">
                  <c:v>0.83685333439999976</c:v>
                </c:pt>
                <c:pt idx="158">
                  <c:v>0.83781333439999972</c:v>
                </c:pt>
                <c:pt idx="159">
                  <c:v>0.83877333439999957</c:v>
                </c:pt>
                <c:pt idx="160">
                  <c:v>0.83973333439999942</c:v>
                </c:pt>
                <c:pt idx="161">
                  <c:v>0.84080000095999941</c:v>
                </c:pt>
                <c:pt idx="162">
                  <c:v>0.84186666751999939</c:v>
                </c:pt>
                <c:pt idx="163">
                  <c:v>0.84293333407999926</c:v>
                </c:pt>
                <c:pt idx="164">
                  <c:v>0.84400000063999925</c:v>
                </c:pt>
                <c:pt idx="165">
                  <c:v>0.84506666719999901</c:v>
                </c:pt>
                <c:pt idx="166">
                  <c:v>0.84853333375999918</c:v>
                </c:pt>
                <c:pt idx="167">
                  <c:v>0.85200000031999934</c:v>
                </c:pt>
                <c:pt idx="168">
                  <c:v>0.8554666668799995</c:v>
                </c:pt>
                <c:pt idx="169">
                  <c:v>0.85893333343999967</c:v>
                </c:pt>
                <c:pt idx="170">
                  <c:v>0.86239999999999983</c:v>
                </c:pt>
                <c:pt idx="171">
                  <c:v>0.86586666656</c:v>
                </c:pt>
                <c:pt idx="172">
                  <c:v>0.86933333312000016</c:v>
                </c:pt>
                <c:pt idx="173">
                  <c:v>0.87279999968000033</c:v>
                </c:pt>
                <c:pt idx="174">
                  <c:v>0.87626666624000049</c:v>
                </c:pt>
                <c:pt idx="175">
                  <c:v>0.87973333279999999</c:v>
                </c:pt>
                <c:pt idx="176">
                  <c:v>0.8807199994399999</c:v>
                </c:pt>
                <c:pt idx="177">
                  <c:v>0.88170666607999981</c:v>
                </c:pt>
                <c:pt idx="178">
                  <c:v>0.88269333271999972</c:v>
                </c:pt>
                <c:pt idx="179">
                  <c:v>0.88367999935999964</c:v>
                </c:pt>
                <c:pt idx="180">
                  <c:v>0.88466666599999955</c:v>
                </c:pt>
                <c:pt idx="181">
                  <c:v>0.88565333263999946</c:v>
                </c:pt>
                <c:pt idx="182">
                  <c:v>0.88663999927999937</c:v>
                </c:pt>
                <c:pt idx="183">
                  <c:v>0.88762666591999928</c:v>
                </c:pt>
                <c:pt idx="184">
                  <c:v>0.88861333255999919</c:v>
                </c:pt>
                <c:pt idx="185">
                  <c:v>0.8895999991999991</c:v>
                </c:pt>
                <c:pt idx="186">
                  <c:v>0.89058666583999901</c:v>
                </c:pt>
                <c:pt idx="187">
                  <c:v>0.89157333247999893</c:v>
                </c:pt>
                <c:pt idx="188">
                  <c:v>0.89255999911999873</c:v>
                </c:pt>
                <c:pt idx="189">
                  <c:v>0.89354666575999864</c:v>
                </c:pt>
                <c:pt idx="190">
                  <c:v>0.89453333239999855</c:v>
                </c:pt>
                <c:pt idx="191">
                  <c:v>0.89551999903999846</c:v>
                </c:pt>
                <c:pt idx="192">
                  <c:v>0.89650666567999837</c:v>
                </c:pt>
                <c:pt idx="193">
                  <c:v>0.89749333231999828</c:v>
                </c:pt>
                <c:pt idx="194">
                  <c:v>0.89847999895999819</c:v>
                </c:pt>
                <c:pt idx="195">
                  <c:v>0.89946666559999955</c:v>
                </c:pt>
                <c:pt idx="196">
                  <c:v>0.9001333323199997</c:v>
                </c:pt>
                <c:pt idx="197">
                  <c:v>0.90079999903999963</c:v>
                </c:pt>
                <c:pt idx="198">
                  <c:v>0.90146666575999979</c:v>
                </c:pt>
                <c:pt idx="199">
                  <c:v>0.90213333247999972</c:v>
                </c:pt>
                <c:pt idx="200">
                  <c:v>0.90279999919999987</c:v>
                </c:pt>
                <c:pt idx="201">
                  <c:v>0.9034666659199998</c:v>
                </c:pt>
                <c:pt idx="202">
                  <c:v>0.90413333263999995</c:v>
                </c:pt>
                <c:pt idx="203">
                  <c:v>0.90479999936000011</c:v>
                </c:pt>
                <c:pt idx="204">
                  <c:v>0.90546666608000004</c:v>
                </c:pt>
                <c:pt idx="205">
                  <c:v>0.90613333280000019</c:v>
                </c:pt>
                <c:pt idx="206">
                  <c:v>0.90679999952000012</c:v>
                </c:pt>
                <c:pt idx="207">
                  <c:v>0.90746666624000027</c:v>
                </c:pt>
                <c:pt idx="208">
                  <c:v>0.90813333296000021</c:v>
                </c:pt>
                <c:pt idx="209">
                  <c:v>0.90879999968000036</c:v>
                </c:pt>
                <c:pt idx="210">
                  <c:v>0.90946666640000029</c:v>
                </c:pt>
                <c:pt idx="211">
                  <c:v>0.91013333312000044</c:v>
                </c:pt>
                <c:pt idx="212">
                  <c:v>0.9107999998400006</c:v>
                </c:pt>
                <c:pt idx="213">
                  <c:v>0.91146666656000053</c:v>
                </c:pt>
                <c:pt idx="214">
                  <c:v>0.91213333328000068</c:v>
                </c:pt>
                <c:pt idx="215">
                  <c:v>0.9127999999999995</c:v>
                </c:pt>
                <c:pt idx="216">
                  <c:v>0.92133333343999946</c:v>
                </c:pt>
                <c:pt idx="217">
                  <c:v>0.92986666687999942</c:v>
                </c:pt>
                <c:pt idx="218">
                  <c:v>0.93840000031999937</c:v>
                </c:pt>
                <c:pt idx="219">
                  <c:v>0.94693333375999933</c:v>
                </c:pt>
                <c:pt idx="220">
                  <c:v>0.95546666719999951</c:v>
                </c:pt>
                <c:pt idx="221">
                  <c:v>0.95210666719999948</c:v>
                </c:pt>
                <c:pt idx="222">
                  <c:v>0.94874666719999923</c:v>
                </c:pt>
                <c:pt idx="223">
                  <c:v>0.9453866671999992</c:v>
                </c:pt>
                <c:pt idx="224">
                  <c:v>0.94202666719999917</c:v>
                </c:pt>
                <c:pt idx="225">
                  <c:v>0.93866666719999892</c:v>
                </c:pt>
                <c:pt idx="226">
                  <c:v>0.93530666719999889</c:v>
                </c:pt>
                <c:pt idx="227">
                  <c:v>0.93194666719999864</c:v>
                </c:pt>
                <c:pt idx="228">
                  <c:v>0.92858666719999861</c:v>
                </c:pt>
                <c:pt idx="229">
                  <c:v>0.92522666719999858</c:v>
                </c:pt>
                <c:pt idx="230">
                  <c:v>0.92186666719999855</c:v>
                </c:pt>
                <c:pt idx="231">
                  <c:v>0.9308266678399989</c:v>
                </c:pt>
                <c:pt idx="232">
                  <c:v>0.93978666847999903</c:v>
                </c:pt>
                <c:pt idx="233">
                  <c:v>0.94874666911999939</c:v>
                </c:pt>
                <c:pt idx="234">
                  <c:v>0.95770666975999952</c:v>
                </c:pt>
                <c:pt idx="235">
                  <c:v>0.96666667039999943</c:v>
                </c:pt>
                <c:pt idx="236">
                  <c:v>0.9640000025599994</c:v>
                </c:pt>
                <c:pt idx="237">
                  <c:v>0.96133333471999916</c:v>
                </c:pt>
                <c:pt idx="238">
                  <c:v>0.95866666687999891</c:v>
                </c:pt>
                <c:pt idx="239">
                  <c:v>0.95599999903999888</c:v>
                </c:pt>
                <c:pt idx="240">
                  <c:v>0.95333333119999863</c:v>
                </c:pt>
                <c:pt idx="241">
                  <c:v>0.95237333215999886</c:v>
                </c:pt>
                <c:pt idx="242">
                  <c:v>0.95141333311999932</c:v>
                </c:pt>
                <c:pt idx="243">
                  <c:v>0.95045333407999955</c:v>
                </c:pt>
                <c:pt idx="244">
                  <c:v>0.94949333504</c:v>
                </c:pt>
                <c:pt idx="245">
                  <c:v>0.948533336</c:v>
                </c:pt>
                <c:pt idx="246">
                  <c:v>0.94821333535999985</c:v>
                </c:pt>
                <c:pt idx="247">
                  <c:v>0.94789333471999948</c:v>
                </c:pt>
                <c:pt idx="248">
                  <c:v>0.94757333407999933</c:v>
                </c:pt>
                <c:pt idx="249">
                  <c:v>0.94725333343999896</c:v>
                </c:pt>
                <c:pt idx="250">
                  <c:v>0.94693333279999903</c:v>
                </c:pt>
                <c:pt idx="251">
                  <c:v>0.93285333343999921</c:v>
                </c:pt>
                <c:pt idx="252">
                  <c:v>0.91877333407999939</c:v>
                </c:pt>
                <c:pt idx="253">
                  <c:v>0.90469333471999958</c:v>
                </c:pt>
                <c:pt idx="254">
                  <c:v>0.89061333535999987</c:v>
                </c:pt>
                <c:pt idx="255">
                  <c:v>0.87653333599999994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84224"/>
        <c:axId val="138886144"/>
      </c:scatterChart>
      <c:valAx>
        <c:axId val="13888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886144"/>
        <c:crosses val="autoZero"/>
        <c:crossBetween val="midCat"/>
      </c:valAx>
      <c:valAx>
        <c:axId val="13888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884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chart" Target="../charts/char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281214</xdr:colOff>
      <xdr:row>27</xdr:row>
      <xdr:rowOff>140609</xdr:rowOff>
    </xdr:from>
    <xdr:to>
      <xdr:col>46</xdr:col>
      <xdr:colOff>340178</xdr:colOff>
      <xdr:row>58</xdr:row>
      <xdr:rowOff>131537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483051</xdr:colOff>
      <xdr:row>25</xdr:row>
      <xdr:rowOff>170088</xdr:rowOff>
    </xdr:from>
    <xdr:to>
      <xdr:col>23</xdr:col>
      <xdr:colOff>707569</xdr:colOff>
      <xdr:row>56</xdr:row>
      <xdr:rowOff>124730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715200</xdr:colOff>
      <xdr:row>5</xdr:row>
      <xdr:rowOff>8002</xdr:rowOff>
    </xdr:from>
    <xdr:to>
      <xdr:col>21</xdr:col>
      <xdr:colOff>27214</xdr:colOff>
      <xdr:row>20</xdr:row>
      <xdr:rowOff>63499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219529</xdr:colOff>
      <xdr:row>4</xdr:row>
      <xdr:rowOff>689429</xdr:rowOff>
    </xdr:from>
    <xdr:to>
      <xdr:col>30</xdr:col>
      <xdr:colOff>295729</xdr:colOff>
      <xdr:row>19</xdr:row>
      <xdr:rowOff>99786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1529773</xdr:colOff>
      <xdr:row>0</xdr:row>
      <xdr:rowOff>158171</xdr:rowOff>
    </xdr:from>
    <xdr:to>
      <xdr:col>35</xdr:col>
      <xdr:colOff>658091</xdr:colOff>
      <xdr:row>25</xdr:row>
      <xdr:rowOff>11546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26</xdr:col>
      <xdr:colOff>317500</xdr:colOff>
      <xdr:row>36</xdr:row>
      <xdr:rowOff>118920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281214</xdr:colOff>
      <xdr:row>27</xdr:row>
      <xdr:rowOff>140609</xdr:rowOff>
    </xdr:from>
    <xdr:to>
      <xdr:col>46</xdr:col>
      <xdr:colOff>340178</xdr:colOff>
      <xdr:row>58</xdr:row>
      <xdr:rowOff>131537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238123</xdr:colOff>
      <xdr:row>33</xdr:row>
      <xdr:rowOff>115659</xdr:rowOff>
    </xdr:from>
    <xdr:to>
      <xdr:col>34</xdr:col>
      <xdr:colOff>145141</xdr:colOff>
      <xdr:row>64</xdr:row>
      <xdr:rowOff>70302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609600</xdr:colOff>
      <xdr:row>9</xdr:row>
      <xdr:rowOff>63500</xdr:rowOff>
    </xdr:from>
    <xdr:to>
      <xdr:col>34</xdr:col>
      <xdr:colOff>685800</xdr:colOff>
      <xdr:row>24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49893</xdr:colOff>
      <xdr:row>4</xdr:row>
      <xdr:rowOff>34472</xdr:rowOff>
    </xdr:from>
    <xdr:to>
      <xdr:col>18</xdr:col>
      <xdr:colOff>158750</xdr:colOff>
      <xdr:row>16</xdr:row>
      <xdr:rowOff>74386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756226</xdr:colOff>
      <xdr:row>1</xdr:row>
      <xdr:rowOff>54261</xdr:rowOff>
    </xdr:from>
    <xdr:to>
      <xdr:col>34</xdr:col>
      <xdr:colOff>646544</xdr:colOff>
      <xdr:row>25</xdr:row>
      <xdr:rowOff>92363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915459</xdr:colOff>
      <xdr:row>13</xdr:row>
      <xdr:rowOff>10584</xdr:rowOff>
    </xdr:from>
    <xdr:to>
      <xdr:col>18</xdr:col>
      <xdr:colOff>103799</xdr:colOff>
      <xdr:row>37</xdr:row>
      <xdr:rowOff>169334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7209" y="2868084"/>
          <a:ext cx="8205340" cy="47307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200366</xdr:colOff>
      <xdr:row>2</xdr:row>
      <xdr:rowOff>0</xdr:rowOff>
    </xdr:from>
    <xdr:to>
      <xdr:col>2</xdr:col>
      <xdr:colOff>136073</xdr:colOff>
      <xdr:row>10</xdr:row>
      <xdr:rowOff>188414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66" y="469900"/>
          <a:ext cx="1021557" cy="1991814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13</xdr:row>
      <xdr:rowOff>79375</xdr:rowOff>
    </xdr:from>
    <xdr:to>
      <xdr:col>8</xdr:col>
      <xdr:colOff>739322</xdr:colOff>
      <xdr:row>38</xdr:row>
      <xdr:rowOff>36135</xdr:rowOff>
    </xdr:to>
    <xdr:pic>
      <xdr:nvPicPr>
        <xdr:cNvPr id="3" name="13 Imagen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341" t="16929" r="17370" b="25586"/>
        <a:stretch/>
      </xdr:blipFill>
      <xdr:spPr>
        <a:xfrm>
          <a:off x="254000" y="2936875"/>
          <a:ext cx="6867072" cy="4719260"/>
        </a:xfrm>
        <a:prstGeom prst="rect">
          <a:avLst/>
        </a:prstGeom>
      </xdr:spPr>
    </xdr:pic>
    <xdr:clientData/>
  </xdr:twoCellAnchor>
  <xdr:twoCellAnchor>
    <xdr:from>
      <xdr:col>8</xdr:col>
      <xdr:colOff>631825</xdr:colOff>
      <xdr:row>40</xdr:row>
      <xdr:rowOff>158750</xdr:rowOff>
    </xdr:from>
    <xdr:to>
      <xdr:col>18</xdr:col>
      <xdr:colOff>789132</xdr:colOff>
      <xdr:row>65</xdr:row>
      <xdr:rowOff>105642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609600</xdr:colOff>
      <xdr:row>38</xdr:row>
      <xdr:rowOff>127000</xdr:rowOff>
    </xdr:from>
    <xdr:to>
      <xdr:col>8</xdr:col>
      <xdr:colOff>243752</xdr:colOff>
      <xdr:row>66</xdr:row>
      <xdr:rowOff>142229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9000" y="7518400"/>
          <a:ext cx="5780952" cy="51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cesidades_SAT_CAPEL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o"/>
      <sheetName val="InterpolaNDVI_pizarro_Z1"/>
      <sheetName val="Necesidades_pizarro_Z1"/>
      <sheetName val="InterpolaNDVI_pizarro_Z2"/>
      <sheetName val="Necesidades_pizarro_Z2"/>
      <sheetName val="Hoja1"/>
      <sheetName val="SEMANA"/>
      <sheetName val="ENVIAR"/>
      <sheetName val="Necesidades_pizarro_Z2 (2)"/>
      <sheetName val="NDVI_historico"/>
    </sheetNames>
    <sheetDataSet>
      <sheetData sheetId="0">
        <row r="3">
          <cell r="O3" t="str">
            <v>ETo_hist</v>
          </cell>
        </row>
        <row r="4">
          <cell r="L4">
            <v>42917</v>
          </cell>
          <cell r="O4">
            <v>2.3833333333333333</v>
          </cell>
        </row>
        <row r="5">
          <cell r="L5">
            <v>42918</v>
          </cell>
          <cell r="O5">
            <v>1.6866666666666665</v>
          </cell>
        </row>
        <row r="6">
          <cell r="L6">
            <v>42919</v>
          </cell>
          <cell r="O6">
            <v>1.6366666666666667</v>
          </cell>
        </row>
        <row r="7">
          <cell r="L7">
            <v>42920</v>
          </cell>
          <cell r="O7">
            <v>1.4333333333333336</v>
          </cell>
        </row>
        <row r="8">
          <cell r="L8">
            <v>42921</v>
          </cell>
          <cell r="O8">
            <v>1.2366666666666666</v>
          </cell>
        </row>
        <row r="9">
          <cell r="L9">
            <v>42922</v>
          </cell>
          <cell r="O9">
            <v>2.46</v>
          </cell>
        </row>
        <row r="10">
          <cell r="L10">
            <v>42923</v>
          </cell>
          <cell r="O10">
            <v>2.3033333333333332</v>
          </cell>
        </row>
        <row r="11">
          <cell r="L11">
            <v>42924</v>
          </cell>
          <cell r="O11">
            <v>1.4066666666666665</v>
          </cell>
        </row>
        <row r="12">
          <cell r="L12">
            <v>42925</v>
          </cell>
          <cell r="O12">
            <v>1.4533333333333331</v>
          </cell>
        </row>
        <row r="13">
          <cell r="L13">
            <v>42926</v>
          </cell>
          <cell r="O13">
            <v>1.3733333333333333</v>
          </cell>
        </row>
        <row r="14">
          <cell r="L14">
            <v>42927</v>
          </cell>
          <cell r="O14">
            <v>1.6966666666666665</v>
          </cell>
        </row>
        <row r="15">
          <cell r="L15">
            <v>42928</v>
          </cell>
          <cell r="O15">
            <v>2.4466666666666668</v>
          </cell>
        </row>
        <row r="16">
          <cell r="L16">
            <v>42929</v>
          </cell>
          <cell r="O16">
            <v>2.11</v>
          </cell>
        </row>
        <row r="17">
          <cell r="L17">
            <v>42930</v>
          </cell>
          <cell r="O17">
            <v>1.9033333333333335</v>
          </cell>
        </row>
        <row r="18">
          <cell r="L18">
            <v>42931</v>
          </cell>
          <cell r="O18">
            <v>1.96</v>
          </cell>
        </row>
        <row r="19">
          <cell r="L19">
            <v>42932</v>
          </cell>
          <cell r="O19">
            <v>2.5366666666666666</v>
          </cell>
        </row>
        <row r="20">
          <cell r="L20">
            <v>42933</v>
          </cell>
          <cell r="O20">
            <v>2.2799999999999998</v>
          </cell>
        </row>
        <row r="21">
          <cell r="L21">
            <v>42934</v>
          </cell>
          <cell r="O21">
            <v>3.25</v>
          </cell>
        </row>
        <row r="22">
          <cell r="L22">
            <v>42935</v>
          </cell>
          <cell r="O22">
            <v>1.7333333333333334</v>
          </cell>
        </row>
        <row r="23">
          <cell r="L23">
            <v>42936</v>
          </cell>
          <cell r="O23">
            <v>1.5233333333333332</v>
          </cell>
        </row>
        <row r="24">
          <cell r="L24">
            <v>42937</v>
          </cell>
          <cell r="O24">
            <v>1.3266666666666669</v>
          </cell>
        </row>
        <row r="25">
          <cell r="L25">
            <v>42938</v>
          </cell>
          <cell r="O25">
            <v>1.22</v>
          </cell>
        </row>
        <row r="26">
          <cell r="L26">
            <v>42939</v>
          </cell>
          <cell r="O26">
            <v>2.3149999999999999</v>
          </cell>
        </row>
        <row r="27">
          <cell r="L27">
            <v>42940</v>
          </cell>
          <cell r="O27">
            <v>2.78</v>
          </cell>
        </row>
        <row r="28">
          <cell r="L28">
            <v>42941</v>
          </cell>
          <cell r="O28">
            <v>1.7633333333333334</v>
          </cell>
        </row>
        <row r="29">
          <cell r="L29">
            <v>42942</v>
          </cell>
          <cell r="O29">
            <v>1.8133333333333332</v>
          </cell>
        </row>
        <row r="30">
          <cell r="L30">
            <v>42943</v>
          </cell>
          <cell r="O30">
            <v>2.2466666666666666</v>
          </cell>
        </row>
        <row r="31">
          <cell r="L31">
            <v>42944</v>
          </cell>
          <cell r="O31">
            <v>1.9433333333333334</v>
          </cell>
        </row>
        <row r="32">
          <cell r="L32">
            <v>42945</v>
          </cell>
          <cell r="O32">
            <v>1.9433333333333334</v>
          </cell>
        </row>
        <row r="33">
          <cell r="L33">
            <v>42946</v>
          </cell>
          <cell r="O33">
            <v>1.76</v>
          </cell>
        </row>
        <row r="34">
          <cell r="L34">
            <v>42947</v>
          </cell>
          <cell r="O34">
            <v>1.8866666666666667</v>
          </cell>
        </row>
        <row r="35">
          <cell r="L35">
            <v>42948</v>
          </cell>
          <cell r="O35">
            <v>2.4599999999999995</v>
          </cell>
        </row>
        <row r="36">
          <cell r="L36">
            <v>42949</v>
          </cell>
          <cell r="O36">
            <v>2.4899999999999998</v>
          </cell>
        </row>
        <row r="37">
          <cell r="L37">
            <v>42950</v>
          </cell>
          <cell r="O37">
            <v>2.3333333333333335</v>
          </cell>
        </row>
        <row r="38">
          <cell r="L38">
            <v>42951</v>
          </cell>
          <cell r="O38">
            <v>2.6799999999999997</v>
          </cell>
        </row>
        <row r="39">
          <cell r="L39">
            <v>42952</v>
          </cell>
          <cell r="O39">
            <v>2.6466666666666665</v>
          </cell>
        </row>
        <row r="40">
          <cell r="L40">
            <v>42953</v>
          </cell>
          <cell r="O40">
            <v>2.52</v>
          </cell>
        </row>
        <row r="41">
          <cell r="L41">
            <v>42954</v>
          </cell>
          <cell r="O41">
            <v>1.97</v>
          </cell>
        </row>
        <row r="42">
          <cell r="L42">
            <v>42955</v>
          </cell>
          <cell r="O42">
            <v>2.2966666666666664</v>
          </cell>
        </row>
        <row r="43">
          <cell r="L43">
            <v>42956</v>
          </cell>
          <cell r="O43">
            <v>2.2066666666666666</v>
          </cell>
        </row>
        <row r="44">
          <cell r="L44">
            <v>42957</v>
          </cell>
          <cell r="O44">
            <v>2.5833333333333335</v>
          </cell>
        </row>
        <row r="45">
          <cell r="L45">
            <v>42958</v>
          </cell>
          <cell r="O45">
            <v>2.4733333333333332</v>
          </cell>
        </row>
        <row r="46">
          <cell r="L46">
            <v>42959</v>
          </cell>
          <cell r="O46">
            <v>2.74</v>
          </cell>
        </row>
        <row r="47">
          <cell r="L47">
            <v>42960</v>
          </cell>
          <cell r="O47">
            <v>3.7766666666666668</v>
          </cell>
        </row>
        <row r="48">
          <cell r="L48">
            <v>42961</v>
          </cell>
          <cell r="O48">
            <v>3.11</v>
          </cell>
        </row>
        <row r="49">
          <cell r="L49">
            <v>42962</v>
          </cell>
          <cell r="O49">
            <v>2.4566666666666666</v>
          </cell>
        </row>
        <row r="50">
          <cell r="L50">
            <v>42963</v>
          </cell>
          <cell r="O50">
            <v>2.9766666666666666</v>
          </cell>
        </row>
        <row r="51">
          <cell r="L51">
            <v>42964</v>
          </cell>
          <cell r="O51">
            <v>3.39</v>
          </cell>
        </row>
        <row r="52">
          <cell r="L52">
            <v>42965</v>
          </cell>
          <cell r="O52">
            <v>1.79</v>
          </cell>
        </row>
        <row r="53">
          <cell r="L53">
            <v>42966</v>
          </cell>
          <cell r="O53">
            <v>2.7633333333333332</v>
          </cell>
        </row>
        <row r="54">
          <cell r="L54">
            <v>42967</v>
          </cell>
          <cell r="O54">
            <v>2.6799999999999997</v>
          </cell>
        </row>
        <row r="55">
          <cell r="L55">
            <v>42968</v>
          </cell>
          <cell r="O55">
            <v>2.8066666666666666</v>
          </cell>
        </row>
        <row r="56">
          <cell r="L56">
            <v>42969</v>
          </cell>
          <cell r="O56">
            <v>2.1566666666666667</v>
          </cell>
        </row>
        <row r="57">
          <cell r="L57">
            <v>42970</v>
          </cell>
          <cell r="O57">
            <v>1.7299999999999998</v>
          </cell>
        </row>
        <row r="58">
          <cell r="L58">
            <v>42971</v>
          </cell>
          <cell r="O58">
            <v>2.186666666666667</v>
          </cell>
        </row>
        <row r="59">
          <cell r="L59">
            <v>42972</v>
          </cell>
          <cell r="O59">
            <v>2.7033333333333331</v>
          </cell>
        </row>
        <row r="60">
          <cell r="L60">
            <v>42973</v>
          </cell>
          <cell r="O60">
            <v>2.9733333333333332</v>
          </cell>
        </row>
        <row r="61">
          <cell r="L61">
            <v>42974</v>
          </cell>
          <cell r="O61">
            <v>2.92</v>
          </cell>
        </row>
        <row r="62">
          <cell r="L62">
            <v>42975</v>
          </cell>
          <cell r="O62">
            <v>3.7833333333333332</v>
          </cell>
        </row>
        <row r="63">
          <cell r="L63">
            <v>42976</v>
          </cell>
          <cell r="O63">
            <v>3.0233333333333334</v>
          </cell>
        </row>
        <row r="64">
          <cell r="L64">
            <v>42977</v>
          </cell>
          <cell r="O64">
            <v>2.6133333333333333</v>
          </cell>
        </row>
        <row r="65">
          <cell r="L65">
            <v>42978</v>
          </cell>
          <cell r="O65">
            <v>3.1166666666666667</v>
          </cell>
        </row>
        <row r="66">
          <cell r="L66">
            <v>42979</v>
          </cell>
          <cell r="O66">
            <v>2.9166666666666665</v>
          </cell>
        </row>
        <row r="67">
          <cell r="L67">
            <v>42980</v>
          </cell>
          <cell r="O67">
            <v>3.0266666666666668</v>
          </cell>
        </row>
        <row r="68">
          <cell r="L68">
            <v>42981</v>
          </cell>
          <cell r="O68">
            <v>3.6133333333333333</v>
          </cell>
        </row>
        <row r="69">
          <cell r="L69">
            <v>42982</v>
          </cell>
          <cell r="O69">
            <v>3.1533333333333338</v>
          </cell>
        </row>
        <row r="70">
          <cell r="L70">
            <v>42983</v>
          </cell>
          <cell r="O70">
            <v>3.1999999999999997</v>
          </cell>
        </row>
        <row r="71">
          <cell r="L71">
            <v>42984</v>
          </cell>
          <cell r="O71">
            <v>3.5866666666666664</v>
          </cell>
        </row>
        <row r="72">
          <cell r="L72">
            <v>42985</v>
          </cell>
          <cell r="O72">
            <v>4.6900000000000004</v>
          </cell>
        </row>
        <row r="73">
          <cell r="L73">
            <v>42986</v>
          </cell>
          <cell r="O73">
            <v>4.1766666666666667</v>
          </cell>
        </row>
        <row r="74">
          <cell r="L74">
            <v>42987</v>
          </cell>
          <cell r="O74">
            <v>3.5166666666666671</v>
          </cell>
        </row>
        <row r="75">
          <cell r="L75">
            <v>42988</v>
          </cell>
          <cell r="O75">
            <v>3.7733333333333334</v>
          </cell>
        </row>
        <row r="76">
          <cell r="L76">
            <v>42989</v>
          </cell>
          <cell r="O76">
            <v>3.2966666666666669</v>
          </cell>
        </row>
        <row r="77">
          <cell r="L77">
            <v>42990</v>
          </cell>
          <cell r="O77">
            <v>3.3533333333333335</v>
          </cell>
        </row>
        <row r="78">
          <cell r="L78">
            <v>42991</v>
          </cell>
          <cell r="O78">
            <v>2.76</v>
          </cell>
        </row>
        <row r="79">
          <cell r="L79">
            <v>42992</v>
          </cell>
          <cell r="O79">
            <v>3.1133333333333333</v>
          </cell>
        </row>
        <row r="80">
          <cell r="L80">
            <v>42993</v>
          </cell>
          <cell r="O80">
            <v>3.94</v>
          </cell>
        </row>
        <row r="81">
          <cell r="L81">
            <v>42994</v>
          </cell>
          <cell r="O81">
            <v>3.3033333333333332</v>
          </cell>
        </row>
        <row r="82">
          <cell r="L82">
            <v>42995</v>
          </cell>
          <cell r="O82">
            <v>3.3433333333333337</v>
          </cell>
        </row>
        <row r="83">
          <cell r="L83">
            <v>42996</v>
          </cell>
          <cell r="O83">
            <v>3.3800000000000003</v>
          </cell>
        </row>
        <row r="84">
          <cell r="L84">
            <v>42997</v>
          </cell>
          <cell r="O84">
            <v>4.0633333333333335</v>
          </cell>
        </row>
        <row r="85">
          <cell r="L85">
            <v>42998</v>
          </cell>
          <cell r="O85">
            <v>4.2333333333333334</v>
          </cell>
        </row>
        <row r="86">
          <cell r="L86">
            <v>42999</v>
          </cell>
          <cell r="O86">
            <v>4.2666666666666666</v>
          </cell>
        </row>
        <row r="87">
          <cell r="L87">
            <v>43000</v>
          </cell>
          <cell r="O87">
            <v>3.7766666666666668</v>
          </cell>
        </row>
        <row r="88">
          <cell r="L88">
            <v>43001</v>
          </cell>
          <cell r="O88">
            <v>4.0966666666666667</v>
          </cell>
        </row>
        <row r="89">
          <cell r="L89">
            <v>43002</v>
          </cell>
          <cell r="O89">
            <v>4.3600000000000003</v>
          </cell>
        </row>
        <row r="90">
          <cell r="L90">
            <v>43003</v>
          </cell>
          <cell r="O90">
            <v>4.41</v>
          </cell>
        </row>
        <row r="91">
          <cell r="L91">
            <v>43004</v>
          </cell>
          <cell r="O91">
            <v>3.5733333333333337</v>
          </cell>
        </row>
        <row r="92">
          <cell r="L92">
            <v>43005</v>
          </cell>
          <cell r="O92">
            <v>3.4766666666666666</v>
          </cell>
        </row>
        <row r="93">
          <cell r="L93">
            <v>43006</v>
          </cell>
          <cell r="O93">
            <v>3.8633333333333333</v>
          </cell>
        </row>
        <row r="94">
          <cell r="L94">
            <v>43007</v>
          </cell>
          <cell r="O94">
            <v>3.5566666666666666</v>
          </cell>
        </row>
        <row r="95">
          <cell r="L95">
            <v>43008</v>
          </cell>
          <cell r="O95">
            <v>4.1933333333333334</v>
          </cell>
        </row>
        <row r="96">
          <cell r="L96">
            <v>43009</v>
          </cell>
          <cell r="O96">
            <v>4.8266666666666662</v>
          </cell>
        </row>
        <row r="97">
          <cell r="L97">
            <v>43010</v>
          </cell>
          <cell r="O97">
            <v>4.43</v>
          </cell>
        </row>
        <row r="98">
          <cell r="L98">
            <v>43011</v>
          </cell>
          <cell r="O98">
            <v>4.3916666666666666</v>
          </cell>
        </row>
        <row r="99">
          <cell r="L99">
            <v>43012</v>
          </cell>
          <cell r="O99">
            <v>6.1499999999999995</v>
          </cell>
        </row>
        <row r="100">
          <cell r="L100">
            <v>43013</v>
          </cell>
          <cell r="O100">
            <v>4.4533333333333331</v>
          </cell>
        </row>
        <row r="101">
          <cell r="L101">
            <v>43014</v>
          </cell>
          <cell r="O101">
            <v>4.4666666666666659</v>
          </cell>
        </row>
        <row r="102">
          <cell r="L102">
            <v>43015</v>
          </cell>
          <cell r="O102">
            <v>4.1100000000000003</v>
          </cell>
        </row>
        <row r="103">
          <cell r="L103">
            <v>43016</v>
          </cell>
          <cell r="O103">
            <v>3.8833333333333329</v>
          </cell>
        </row>
        <row r="104">
          <cell r="L104">
            <v>43017</v>
          </cell>
          <cell r="O104">
            <v>4.5466666666666669</v>
          </cell>
        </row>
        <row r="105">
          <cell r="L105">
            <v>43018</v>
          </cell>
          <cell r="O105">
            <v>4.916666666666667</v>
          </cell>
        </row>
        <row r="106">
          <cell r="L106">
            <v>43019</v>
          </cell>
          <cell r="O106">
            <v>4.6366666666666667</v>
          </cell>
        </row>
        <row r="107">
          <cell r="L107">
            <v>43020</v>
          </cell>
          <cell r="O107">
            <v>4.97</v>
          </cell>
        </row>
        <row r="108">
          <cell r="L108">
            <v>43021</v>
          </cell>
          <cell r="O108">
            <v>4.7233333333333336</v>
          </cell>
        </row>
        <row r="109">
          <cell r="L109">
            <v>43022</v>
          </cell>
          <cell r="O109">
            <v>4.8966666666666665</v>
          </cell>
        </row>
        <row r="110">
          <cell r="L110">
            <v>43023</v>
          </cell>
          <cell r="O110">
            <v>4.8633333333333333</v>
          </cell>
        </row>
        <row r="111">
          <cell r="L111">
            <v>43024</v>
          </cell>
          <cell r="O111">
            <v>5.41</v>
          </cell>
        </row>
        <row r="112">
          <cell r="L112">
            <v>43025</v>
          </cell>
          <cell r="O112">
            <v>4.8166666666666664</v>
          </cell>
        </row>
        <row r="113">
          <cell r="L113">
            <v>43026</v>
          </cell>
          <cell r="O113">
            <v>4.8</v>
          </cell>
        </row>
        <row r="114">
          <cell r="L114">
            <v>43027</v>
          </cell>
          <cell r="O114">
            <v>5.0933333333333337</v>
          </cell>
        </row>
        <row r="115">
          <cell r="L115">
            <v>43028</v>
          </cell>
          <cell r="O115">
            <v>5.2566666666666668</v>
          </cell>
        </row>
        <row r="116">
          <cell r="L116">
            <v>43029</v>
          </cell>
          <cell r="O116">
            <v>4.3366666666666669</v>
          </cell>
        </row>
        <row r="117">
          <cell r="L117">
            <v>43030</v>
          </cell>
          <cell r="O117">
            <v>3.5366666666666666</v>
          </cell>
        </row>
        <row r="118">
          <cell r="L118">
            <v>43031</v>
          </cell>
          <cell r="O118">
            <v>4.3033333333333337</v>
          </cell>
        </row>
        <row r="119">
          <cell r="L119">
            <v>43032</v>
          </cell>
          <cell r="O119">
            <v>5.1100000000000003</v>
          </cell>
        </row>
        <row r="120">
          <cell r="L120">
            <v>43033</v>
          </cell>
          <cell r="O120">
            <v>4.9333333333333336</v>
          </cell>
        </row>
        <row r="121">
          <cell r="L121">
            <v>43034</v>
          </cell>
          <cell r="O121">
            <v>4.9466666666666663</v>
          </cell>
        </row>
        <row r="122">
          <cell r="L122">
            <v>43035</v>
          </cell>
          <cell r="O122">
            <v>5.48</v>
          </cell>
        </row>
        <row r="123">
          <cell r="L123">
            <v>43036</v>
          </cell>
          <cell r="O123">
            <v>4.9833333333333334</v>
          </cell>
        </row>
        <row r="124">
          <cell r="L124">
            <v>43037</v>
          </cell>
          <cell r="O124">
            <v>5.04</v>
          </cell>
        </row>
        <row r="125">
          <cell r="L125">
            <v>43038</v>
          </cell>
          <cell r="O125">
            <v>3.8899999999999992</v>
          </cell>
        </row>
        <row r="126">
          <cell r="L126">
            <v>43039</v>
          </cell>
          <cell r="O126">
            <v>3.9966666666666666</v>
          </cell>
        </row>
        <row r="127">
          <cell r="L127">
            <v>43040</v>
          </cell>
          <cell r="O127">
            <v>4.3066666666666675</v>
          </cell>
        </row>
        <row r="128">
          <cell r="L128">
            <v>43041</v>
          </cell>
          <cell r="O128">
            <v>4.96</v>
          </cell>
        </row>
        <row r="129">
          <cell r="L129">
            <v>43042</v>
          </cell>
          <cell r="O129">
            <v>5.6933333333333325</v>
          </cell>
        </row>
        <row r="130">
          <cell r="L130">
            <v>43043</v>
          </cell>
          <cell r="O130">
            <v>5.2766666666666664</v>
          </cell>
        </row>
        <row r="131">
          <cell r="L131">
            <v>43044</v>
          </cell>
          <cell r="O131">
            <v>5.5266666666666664</v>
          </cell>
        </row>
        <row r="132">
          <cell r="L132">
            <v>43045</v>
          </cell>
          <cell r="O132">
            <v>5.376666666666666</v>
          </cell>
        </row>
        <row r="133">
          <cell r="L133">
            <v>43046</v>
          </cell>
          <cell r="O133">
            <v>5.88</v>
          </cell>
        </row>
        <row r="134">
          <cell r="L134">
            <v>43047</v>
          </cell>
          <cell r="O134">
            <v>5.2633333333333328</v>
          </cell>
        </row>
        <row r="135">
          <cell r="L135">
            <v>43048</v>
          </cell>
          <cell r="O135">
            <v>5.1400000000000006</v>
          </cell>
        </row>
        <row r="136">
          <cell r="L136">
            <v>43049</v>
          </cell>
          <cell r="O136">
            <v>4.7466666666666661</v>
          </cell>
        </row>
        <row r="137">
          <cell r="L137">
            <v>43050</v>
          </cell>
          <cell r="O137">
            <v>5.82</v>
          </cell>
        </row>
        <row r="138">
          <cell r="L138">
            <v>43051</v>
          </cell>
          <cell r="O138">
            <v>6</v>
          </cell>
        </row>
        <row r="139">
          <cell r="L139">
            <v>43052</v>
          </cell>
          <cell r="O139">
            <v>5.7433333333333332</v>
          </cell>
        </row>
        <row r="140">
          <cell r="L140">
            <v>43053</v>
          </cell>
          <cell r="O140">
            <v>5.4733333333333327</v>
          </cell>
        </row>
        <row r="141">
          <cell r="L141">
            <v>43054</v>
          </cell>
          <cell r="O141">
            <v>5.6833333333333336</v>
          </cell>
        </row>
        <row r="142">
          <cell r="L142">
            <v>43055</v>
          </cell>
          <cell r="O142">
            <v>5.27</v>
          </cell>
        </row>
        <row r="143">
          <cell r="L143">
            <v>43056</v>
          </cell>
          <cell r="O143">
            <v>5.3266666666666671</v>
          </cell>
        </row>
        <row r="144">
          <cell r="L144">
            <v>43057</v>
          </cell>
          <cell r="O144">
            <v>5.21</v>
          </cell>
        </row>
        <row r="145">
          <cell r="L145">
            <v>43058</v>
          </cell>
          <cell r="O145">
            <v>5.0066666666666668</v>
          </cell>
        </row>
        <row r="146">
          <cell r="L146">
            <v>43059</v>
          </cell>
          <cell r="O146">
            <v>5.3533333333333344</v>
          </cell>
        </row>
        <row r="147">
          <cell r="L147">
            <v>43060</v>
          </cell>
          <cell r="O147">
            <v>5.4533333333333331</v>
          </cell>
        </row>
        <row r="148">
          <cell r="L148">
            <v>43061</v>
          </cell>
          <cell r="O148">
            <v>5.8000000000000007</v>
          </cell>
        </row>
        <row r="149">
          <cell r="L149">
            <v>43062</v>
          </cell>
          <cell r="O149">
            <v>5.666666666666667</v>
          </cell>
        </row>
        <row r="150">
          <cell r="L150">
            <v>43063</v>
          </cell>
          <cell r="O150">
            <v>5.54</v>
          </cell>
        </row>
        <row r="151">
          <cell r="L151">
            <v>43064</v>
          </cell>
          <cell r="O151">
            <v>5.4633333333333338</v>
          </cell>
        </row>
        <row r="152">
          <cell r="L152">
            <v>43065</v>
          </cell>
          <cell r="O152">
            <v>5.6066666666666665</v>
          </cell>
        </row>
        <row r="153">
          <cell r="L153">
            <v>43066</v>
          </cell>
          <cell r="O153">
            <v>5.8933333333333335</v>
          </cell>
        </row>
        <row r="154">
          <cell r="L154">
            <v>43067</v>
          </cell>
          <cell r="O154">
            <v>5.09</v>
          </cell>
        </row>
        <row r="155">
          <cell r="L155">
            <v>43068</v>
          </cell>
          <cell r="O155">
            <v>3.7766666666666668</v>
          </cell>
        </row>
        <row r="156">
          <cell r="L156">
            <v>43069</v>
          </cell>
          <cell r="O156">
            <v>5.1933333333333325</v>
          </cell>
        </row>
        <row r="157">
          <cell r="L157">
            <v>43070</v>
          </cell>
          <cell r="O157">
            <v>6.1266666666666678</v>
          </cell>
        </row>
        <row r="158">
          <cell r="L158">
            <v>43071</v>
          </cell>
          <cell r="O158">
            <v>6.0066666666666668</v>
          </cell>
        </row>
        <row r="159">
          <cell r="L159">
            <v>43072</v>
          </cell>
          <cell r="O159">
            <v>5.9433333333333325</v>
          </cell>
        </row>
        <row r="160">
          <cell r="L160">
            <v>43073</v>
          </cell>
          <cell r="O160">
            <v>5.6766666666666667</v>
          </cell>
        </row>
        <row r="161">
          <cell r="L161">
            <v>43074</v>
          </cell>
          <cell r="O161">
            <v>5.9333333333333336</v>
          </cell>
        </row>
        <row r="162">
          <cell r="L162">
            <v>43075</v>
          </cell>
          <cell r="O162">
            <v>5.9833333333333334</v>
          </cell>
        </row>
        <row r="163">
          <cell r="L163">
            <v>43076</v>
          </cell>
          <cell r="O163">
            <v>6.4833333333333343</v>
          </cell>
        </row>
        <row r="164">
          <cell r="L164">
            <v>43077</v>
          </cell>
          <cell r="O164">
            <v>5.9933333333333323</v>
          </cell>
        </row>
        <row r="165">
          <cell r="L165">
            <v>43078</v>
          </cell>
          <cell r="O165">
            <v>6.2133333333333338</v>
          </cell>
        </row>
        <row r="166">
          <cell r="L166">
            <v>43079</v>
          </cell>
          <cell r="O166">
            <v>5.9633333333333338</v>
          </cell>
        </row>
        <row r="167">
          <cell r="L167">
            <v>43080</v>
          </cell>
          <cell r="O167">
            <v>6.1500000000000012</v>
          </cell>
        </row>
        <row r="168">
          <cell r="L168">
            <v>43081</v>
          </cell>
          <cell r="O168">
            <v>5.9066666666666663</v>
          </cell>
        </row>
        <row r="169">
          <cell r="L169">
            <v>43082</v>
          </cell>
          <cell r="O169">
            <v>5.9033333333333333</v>
          </cell>
        </row>
        <row r="170">
          <cell r="L170">
            <v>43083</v>
          </cell>
          <cell r="O170">
            <v>5.873333333333334</v>
          </cell>
        </row>
        <row r="171">
          <cell r="L171">
            <v>43084</v>
          </cell>
          <cell r="O171">
            <v>5.9233333333333329</v>
          </cell>
        </row>
        <row r="172">
          <cell r="L172">
            <v>43085</v>
          </cell>
          <cell r="O172">
            <v>6.18</v>
          </cell>
        </row>
        <row r="173">
          <cell r="L173">
            <v>43086</v>
          </cell>
          <cell r="O173">
            <v>5.8833333333333329</v>
          </cell>
        </row>
        <row r="174">
          <cell r="L174">
            <v>43087</v>
          </cell>
          <cell r="O174">
            <v>5.8166666666666664</v>
          </cell>
        </row>
        <row r="175">
          <cell r="L175">
            <v>43088</v>
          </cell>
          <cell r="O175">
            <v>5.0266666666666664</v>
          </cell>
        </row>
        <row r="176">
          <cell r="L176">
            <v>43089</v>
          </cell>
          <cell r="O176">
            <v>4.8899999999999997</v>
          </cell>
        </row>
        <row r="177">
          <cell r="L177">
            <v>43090</v>
          </cell>
          <cell r="O177">
            <v>5.8133333333333335</v>
          </cell>
        </row>
        <row r="178">
          <cell r="L178">
            <v>43091</v>
          </cell>
          <cell r="O178">
            <v>6.3233333333333341</v>
          </cell>
        </row>
        <row r="179">
          <cell r="L179">
            <v>43092</v>
          </cell>
          <cell r="O179">
            <v>6.3966666666666656</v>
          </cell>
        </row>
        <row r="180">
          <cell r="L180">
            <v>43093</v>
          </cell>
          <cell r="O180">
            <v>6.1166666666666671</v>
          </cell>
        </row>
        <row r="181">
          <cell r="L181">
            <v>43094</v>
          </cell>
          <cell r="O181">
            <v>6.2266666666666666</v>
          </cell>
        </row>
        <row r="182">
          <cell r="L182">
            <v>43095</v>
          </cell>
          <cell r="O182">
            <v>6.25</v>
          </cell>
        </row>
        <row r="183">
          <cell r="L183">
            <v>43096</v>
          </cell>
          <cell r="O183">
            <v>6.3666666666666663</v>
          </cell>
        </row>
        <row r="184">
          <cell r="L184">
            <v>43097</v>
          </cell>
          <cell r="O184">
            <v>6.37</v>
          </cell>
        </row>
        <row r="185">
          <cell r="L185">
            <v>43098</v>
          </cell>
          <cell r="O185">
            <v>6.2</v>
          </cell>
        </row>
        <row r="186">
          <cell r="L186">
            <v>43099</v>
          </cell>
          <cell r="O186">
            <v>6.3166666666666664</v>
          </cell>
        </row>
        <row r="187">
          <cell r="L187">
            <v>43100</v>
          </cell>
          <cell r="O187">
            <v>6.0766666666666671</v>
          </cell>
        </row>
        <row r="188">
          <cell r="L188">
            <v>43101</v>
          </cell>
          <cell r="O188">
            <v>6.3233333333333333</v>
          </cell>
        </row>
        <row r="189">
          <cell r="L189">
            <v>43102</v>
          </cell>
          <cell r="O189">
            <v>6.3733333333333322</v>
          </cell>
        </row>
        <row r="190">
          <cell r="L190">
            <v>43103</v>
          </cell>
          <cell r="O190">
            <v>6.1066666666666665</v>
          </cell>
        </row>
        <row r="191">
          <cell r="L191">
            <v>43104</v>
          </cell>
          <cell r="O191">
            <v>6.5766666666666653</v>
          </cell>
        </row>
        <row r="192">
          <cell r="L192">
            <v>43105</v>
          </cell>
          <cell r="O192">
            <v>5.9133333333333331</v>
          </cell>
        </row>
        <row r="193">
          <cell r="L193">
            <v>43106</v>
          </cell>
          <cell r="O193">
            <v>6.0633333333333335</v>
          </cell>
        </row>
        <row r="194">
          <cell r="L194">
            <v>43107</v>
          </cell>
          <cell r="O194">
            <v>6.2566666666666668</v>
          </cell>
        </row>
        <row r="195">
          <cell r="L195">
            <v>43108</v>
          </cell>
          <cell r="O195">
            <v>6.34</v>
          </cell>
        </row>
        <row r="196">
          <cell r="L196">
            <v>43109</v>
          </cell>
          <cell r="O196">
            <v>6.5799999999999992</v>
          </cell>
        </row>
        <row r="197">
          <cell r="L197">
            <v>43110</v>
          </cell>
          <cell r="O197">
            <v>6.2033333333333331</v>
          </cell>
        </row>
        <row r="198">
          <cell r="L198">
            <v>43111</v>
          </cell>
          <cell r="O198">
            <v>6.2033333333333331</v>
          </cell>
        </row>
        <row r="199">
          <cell r="L199">
            <v>43112</v>
          </cell>
          <cell r="O199">
            <v>5.8833333333333337</v>
          </cell>
        </row>
        <row r="200">
          <cell r="L200">
            <v>43113</v>
          </cell>
          <cell r="O200">
            <v>5.88</v>
          </cell>
        </row>
        <row r="201">
          <cell r="L201">
            <v>43114</v>
          </cell>
          <cell r="O201">
            <v>6.083333333333333</v>
          </cell>
        </row>
        <row r="202">
          <cell r="L202">
            <v>43115</v>
          </cell>
          <cell r="O202">
            <v>6.14</v>
          </cell>
        </row>
        <row r="203">
          <cell r="L203">
            <v>43116</v>
          </cell>
          <cell r="O203">
            <v>5.8633333333333333</v>
          </cell>
        </row>
        <row r="204">
          <cell r="L204">
            <v>43117</v>
          </cell>
          <cell r="O204">
            <v>4.29</v>
          </cell>
        </row>
        <row r="205">
          <cell r="L205">
            <v>43118</v>
          </cell>
          <cell r="O205">
            <v>5.3833333333333337</v>
          </cell>
        </row>
        <row r="206">
          <cell r="L206">
            <v>43119</v>
          </cell>
          <cell r="O206">
            <v>5.5366666666666662</v>
          </cell>
        </row>
        <row r="207">
          <cell r="L207">
            <v>43120</v>
          </cell>
          <cell r="O207">
            <v>5.836666666666666</v>
          </cell>
        </row>
        <row r="208">
          <cell r="L208">
            <v>43121</v>
          </cell>
          <cell r="O208">
            <v>5.498333333333334</v>
          </cell>
        </row>
        <row r="209">
          <cell r="L209">
            <v>43122</v>
          </cell>
          <cell r="O209">
            <v>5.918333333333333</v>
          </cell>
        </row>
        <row r="210">
          <cell r="L210">
            <v>43123</v>
          </cell>
          <cell r="O210">
            <v>5.6000000000000005</v>
          </cell>
        </row>
        <row r="211">
          <cell r="L211">
            <v>43124</v>
          </cell>
          <cell r="O211">
            <v>5.97</v>
          </cell>
        </row>
        <row r="212">
          <cell r="L212">
            <v>43125</v>
          </cell>
          <cell r="O212">
            <v>5.833333333333333</v>
          </cell>
        </row>
        <row r="213">
          <cell r="L213">
            <v>43126</v>
          </cell>
          <cell r="O213">
            <v>5.916666666666667</v>
          </cell>
        </row>
        <row r="214">
          <cell r="L214">
            <v>43127</v>
          </cell>
          <cell r="O214">
            <v>5.6400000000000006</v>
          </cell>
        </row>
        <row r="215">
          <cell r="L215">
            <v>43128</v>
          </cell>
          <cell r="O215">
            <v>5.8533333333333344</v>
          </cell>
        </row>
        <row r="216">
          <cell r="L216">
            <v>43129</v>
          </cell>
          <cell r="O216">
            <v>6.1066666666666665</v>
          </cell>
        </row>
        <row r="217">
          <cell r="L217">
            <v>43130</v>
          </cell>
          <cell r="O217">
            <v>5.86</v>
          </cell>
        </row>
        <row r="218">
          <cell r="L218">
            <v>43131</v>
          </cell>
          <cell r="O218">
            <v>5.56</v>
          </cell>
        </row>
        <row r="219">
          <cell r="L219">
            <v>43132</v>
          </cell>
          <cell r="O219">
            <v>5.6033333333333326</v>
          </cell>
        </row>
        <row r="220">
          <cell r="L220">
            <v>43133</v>
          </cell>
          <cell r="O220">
            <v>5.5133333333333328</v>
          </cell>
        </row>
        <row r="221">
          <cell r="L221">
            <v>43134</v>
          </cell>
          <cell r="O221">
            <v>5.7333333333333343</v>
          </cell>
        </row>
        <row r="222">
          <cell r="L222">
            <v>43135</v>
          </cell>
          <cell r="O222">
            <v>5.3566666666666665</v>
          </cell>
        </row>
        <row r="223">
          <cell r="L223">
            <v>43136</v>
          </cell>
          <cell r="O223">
            <v>5.4033333333333333</v>
          </cell>
        </row>
        <row r="224">
          <cell r="L224">
            <v>43137</v>
          </cell>
          <cell r="O224">
            <v>5.6000000000000005</v>
          </cell>
        </row>
        <row r="225">
          <cell r="L225">
            <v>43138</v>
          </cell>
          <cell r="O225">
            <v>5.6866666666666665</v>
          </cell>
        </row>
        <row r="226">
          <cell r="L226">
            <v>43139</v>
          </cell>
          <cell r="O226">
            <v>5.13</v>
          </cell>
        </row>
        <row r="227">
          <cell r="L227">
            <v>43140</v>
          </cell>
          <cell r="O227">
            <v>4.793333333333333</v>
          </cell>
        </row>
        <row r="228">
          <cell r="L228">
            <v>43141</v>
          </cell>
          <cell r="O228">
            <v>5.23</v>
          </cell>
        </row>
        <row r="229">
          <cell r="L229">
            <v>43142</v>
          </cell>
          <cell r="O229">
            <v>5.580000000000001</v>
          </cell>
        </row>
        <row r="230">
          <cell r="L230">
            <v>43143</v>
          </cell>
          <cell r="O230">
            <v>5.5733333333333333</v>
          </cell>
        </row>
        <row r="231">
          <cell r="L231">
            <v>43144</v>
          </cell>
          <cell r="O231">
            <v>5.4799999999999995</v>
          </cell>
        </row>
        <row r="232">
          <cell r="L232">
            <v>43145</v>
          </cell>
          <cell r="O232">
            <v>5.336666666666666</v>
          </cell>
        </row>
        <row r="233">
          <cell r="L233">
            <v>43146</v>
          </cell>
          <cell r="O233">
            <v>4.9266666666666667</v>
          </cell>
        </row>
        <row r="234">
          <cell r="L234">
            <v>43147</v>
          </cell>
          <cell r="O234">
            <v>5.1733333333333329</v>
          </cell>
        </row>
        <row r="235">
          <cell r="L235">
            <v>43148</v>
          </cell>
          <cell r="O235">
            <v>5.32</v>
          </cell>
        </row>
        <row r="236">
          <cell r="L236">
            <v>43149</v>
          </cell>
          <cell r="O236">
            <v>5.083333333333333</v>
          </cell>
        </row>
        <row r="237">
          <cell r="L237">
            <v>43150</v>
          </cell>
          <cell r="O237">
            <v>4.7666666666666666</v>
          </cell>
        </row>
        <row r="238">
          <cell r="L238">
            <v>43151</v>
          </cell>
          <cell r="O238">
            <v>4.9733333333333336</v>
          </cell>
        </row>
        <row r="239">
          <cell r="L239">
            <v>43152</v>
          </cell>
          <cell r="O239">
            <v>5.4933333333333332</v>
          </cell>
        </row>
        <row r="240">
          <cell r="L240">
            <v>43153</v>
          </cell>
          <cell r="O240">
            <v>5.08</v>
          </cell>
        </row>
        <row r="241">
          <cell r="L241">
            <v>43154</v>
          </cell>
          <cell r="O241">
            <v>5.1466666666666674</v>
          </cell>
        </row>
        <row r="242">
          <cell r="L242">
            <v>43155</v>
          </cell>
          <cell r="O242">
            <v>4.5166666666666666</v>
          </cell>
        </row>
        <row r="243">
          <cell r="L243">
            <v>43156</v>
          </cell>
          <cell r="O243">
            <v>4.6800000000000006</v>
          </cell>
        </row>
        <row r="244">
          <cell r="L244">
            <v>43157</v>
          </cell>
          <cell r="O244">
            <v>5.003333333333333</v>
          </cell>
        </row>
        <row r="245">
          <cell r="L245">
            <v>43158</v>
          </cell>
          <cell r="O245">
            <v>5.0666666666666673</v>
          </cell>
        </row>
        <row r="246">
          <cell r="L246">
            <v>43159</v>
          </cell>
          <cell r="O246">
            <v>5.03</v>
          </cell>
        </row>
        <row r="247">
          <cell r="L247">
            <v>43160</v>
          </cell>
          <cell r="O247">
            <v>4.246666666666667</v>
          </cell>
        </row>
        <row r="248">
          <cell r="L248">
            <v>43161</v>
          </cell>
          <cell r="O248">
            <v>4.1233333333333331</v>
          </cell>
        </row>
        <row r="249">
          <cell r="L249">
            <v>43162</v>
          </cell>
          <cell r="O249">
            <v>4.753333333333333</v>
          </cell>
        </row>
        <row r="250">
          <cell r="L250">
            <v>43163</v>
          </cell>
          <cell r="O250">
            <v>4.8366666666666669</v>
          </cell>
        </row>
        <row r="251">
          <cell r="L251">
            <v>43164</v>
          </cell>
          <cell r="O251">
            <v>4.8833333333333329</v>
          </cell>
        </row>
        <row r="252">
          <cell r="L252">
            <v>43165</v>
          </cell>
          <cell r="O252">
            <v>4.496666666666667</v>
          </cell>
        </row>
        <row r="253">
          <cell r="L253">
            <v>43166</v>
          </cell>
          <cell r="O253">
            <v>4.3666666666666663</v>
          </cell>
        </row>
        <row r="254">
          <cell r="L254">
            <v>43167</v>
          </cell>
          <cell r="O254">
            <v>4.42</v>
          </cell>
        </row>
        <row r="255">
          <cell r="L255">
            <v>43168</v>
          </cell>
          <cell r="O255">
            <v>4.6999999999999993</v>
          </cell>
        </row>
        <row r="256">
          <cell r="L256">
            <v>43169</v>
          </cell>
          <cell r="O256">
            <v>4.8033333333333337</v>
          </cell>
        </row>
        <row r="257">
          <cell r="L257">
            <v>43170</v>
          </cell>
          <cell r="O257">
            <v>4.5666666666666664</v>
          </cell>
        </row>
        <row r="258">
          <cell r="L258">
            <v>43171</v>
          </cell>
          <cell r="O258">
            <v>4.3566666666666665</v>
          </cell>
        </row>
        <row r="259">
          <cell r="L259">
            <v>43172</v>
          </cell>
          <cell r="O259">
            <v>4.2566666666666668</v>
          </cell>
        </row>
        <row r="260">
          <cell r="L260">
            <v>43173</v>
          </cell>
          <cell r="O260">
            <v>4.3666666666666671</v>
          </cell>
        </row>
        <row r="261">
          <cell r="L261">
            <v>43174</v>
          </cell>
          <cell r="O261">
            <v>4.5333333333333341</v>
          </cell>
        </row>
        <row r="262">
          <cell r="L262">
            <v>43175</v>
          </cell>
          <cell r="O262">
            <v>4.45</v>
          </cell>
        </row>
        <row r="263">
          <cell r="L263">
            <v>43176</v>
          </cell>
          <cell r="O263">
            <v>4.3966666666666674</v>
          </cell>
        </row>
        <row r="264">
          <cell r="L264">
            <v>43177</v>
          </cell>
          <cell r="O264">
            <v>4.1533333333333333</v>
          </cell>
        </row>
        <row r="265">
          <cell r="L265">
            <v>43178</v>
          </cell>
          <cell r="O265">
            <v>4.2766666666666673</v>
          </cell>
        </row>
        <row r="266">
          <cell r="L266">
            <v>43179</v>
          </cell>
          <cell r="O266">
            <v>4.0666666666666664</v>
          </cell>
        </row>
        <row r="267">
          <cell r="L267">
            <v>43180</v>
          </cell>
          <cell r="O267">
            <v>3.6133333333333337</v>
          </cell>
        </row>
        <row r="268">
          <cell r="L268">
            <v>43181</v>
          </cell>
          <cell r="O268">
            <v>3.8233333333333328</v>
          </cell>
        </row>
        <row r="269">
          <cell r="L269">
            <v>43182</v>
          </cell>
          <cell r="O269">
            <v>3.7966666666666664</v>
          </cell>
        </row>
        <row r="270">
          <cell r="L270">
            <v>43183</v>
          </cell>
          <cell r="O270">
            <v>3.6333333333333329</v>
          </cell>
        </row>
        <row r="271">
          <cell r="L271">
            <v>43184</v>
          </cell>
          <cell r="O271">
            <v>3.56</v>
          </cell>
        </row>
        <row r="272">
          <cell r="L272">
            <v>43185</v>
          </cell>
          <cell r="O272">
            <v>3.7133333333333334</v>
          </cell>
        </row>
        <row r="273">
          <cell r="L273">
            <v>43186</v>
          </cell>
          <cell r="O273">
            <v>3.8266666666666667</v>
          </cell>
        </row>
        <row r="274">
          <cell r="L274">
            <v>43187</v>
          </cell>
          <cell r="O274">
            <v>3.7766666666666668</v>
          </cell>
        </row>
        <row r="275">
          <cell r="L275">
            <v>43188</v>
          </cell>
          <cell r="O275">
            <v>4.3500000000000005</v>
          </cell>
        </row>
        <row r="276">
          <cell r="L276">
            <v>43189</v>
          </cell>
          <cell r="O276">
            <v>3.4633333333333329</v>
          </cell>
        </row>
        <row r="277">
          <cell r="L277">
            <v>43190</v>
          </cell>
          <cell r="O277">
            <v>3.67</v>
          </cell>
        </row>
        <row r="278">
          <cell r="L278">
            <v>43191</v>
          </cell>
          <cell r="O278">
            <v>3.01</v>
          </cell>
        </row>
        <row r="279">
          <cell r="L279">
            <v>43192</v>
          </cell>
          <cell r="O279">
            <v>3.2333333333333329</v>
          </cell>
        </row>
        <row r="280">
          <cell r="L280">
            <v>43193</v>
          </cell>
          <cell r="O280">
            <v>3.2466666666666666</v>
          </cell>
        </row>
        <row r="281">
          <cell r="L281">
            <v>43194</v>
          </cell>
          <cell r="O281">
            <v>3.3933333333333331</v>
          </cell>
        </row>
        <row r="282">
          <cell r="L282">
            <v>43195</v>
          </cell>
          <cell r="O282">
            <v>3.27</v>
          </cell>
        </row>
        <row r="283">
          <cell r="L283">
            <v>43196</v>
          </cell>
          <cell r="O283">
            <v>3.1300000000000003</v>
          </cell>
        </row>
        <row r="284">
          <cell r="L284">
            <v>43197</v>
          </cell>
          <cell r="O284">
            <v>3.3966666666666665</v>
          </cell>
        </row>
        <row r="285">
          <cell r="L285">
            <v>43198</v>
          </cell>
          <cell r="O285">
            <v>3.3966666666666669</v>
          </cell>
        </row>
        <row r="286">
          <cell r="L286">
            <v>43199</v>
          </cell>
          <cell r="O286">
            <v>3.1666666666666665</v>
          </cell>
        </row>
        <row r="287">
          <cell r="L287">
            <v>43200</v>
          </cell>
          <cell r="O287">
            <v>3.1199999999999997</v>
          </cell>
        </row>
        <row r="288">
          <cell r="L288">
            <v>43201</v>
          </cell>
          <cell r="O288">
            <v>3.06</v>
          </cell>
        </row>
        <row r="289">
          <cell r="L289">
            <v>43202</v>
          </cell>
          <cell r="O289">
            <v>3.44</v>
          </cell>
        </row>
        <row r="290">
          <cell r="L290">
            <v>43203</v>
          </cell>
          <cell r="O290">
            <v>3.36</v>
          </cell>
        </row>
        <row r="291">
          <cell r="L291">
            <v>43204</v>
          </cell>
          <cell r="O291">
            <v>3.2533333333333334</v>
          </cell>
        </row>
        <row r="292">
          <cell r="L292">
            <v>43205</v>
          </cell>
          <cell r="O292">
            <v>2.89</v>
          </cell>
        </row>
        <row r="293">
          <cell r="L293">
            <v>43206</v>
          </cell>
          <cell r="O293">
            <v>2.8466666666666662</v>
          </cell>
        </row>
        <row r="294">
          <cell r="L294">
            <v>43207</v>
          </cell>
          <cell r="O294">
            <v>3.2699999999999996</v>
          </cell>
        </row>
        <row r="295">
          <cell r="L295">
            <v>43208</v>
          </cell>
          <cell r="O295">
            <v>3.1533333333333338</v>
          </cell>
        </row>
        <row r="296">
          <cell r="L296">
            <v>43209</v>
          </cell>
          <cell r="O296">
            <v>2.8266666666666667</v>
          </cell>
        </row>
        <row r="297">
          <cell r="L297">
            <v>43210</v>
          </cell>
          <cell r="O297">
            <v>2.9133333333333336</v>
          </cell>
        </row>
        <row r="298">
          <cell r="L298">
            <v>43211</v>
          </cell>
          <cell r="O298">
            <v>3.1799999999999997</v>
          </cell>
        </row>
        <row r="299">
          <cell r="L299">
            <v>43212</v>
          </cell>
          <cell r="O299">
            <v>2.7966666666666669</v>
          </cell>
        </row>
        <row r="300">
          <cell r="L300">
            <v>43213</v>
          </cell>
          <cell r="O300">
            <v>2.82</v>
          </cell>
        </row>
        <row r="301">
          <cell r="L301">
            <v>43214</v>
          </cell>
          <cell r="O301">
            <v>2.8533333333333335</v>
          </cell>
        </row>
        <row r="302">
          <cell r="L302">
            <v>43215</v>
          </cell>
          <cell r="O302">
            <v>2.3333333333333335</v>
          </cell>
        </row>
        <row r="303">
          <cell r="L303">
            <v>43216</v>
          </cell>
          <cell r="O303">
            <v>2.4833333333333334</v>
          </cell>
        </row>
        <row r="304">
          <cell r="L304">
            <v>43217</v>
          </cell>
          <cell r="O304">
            <v>2.6199999999999997</v>
          </cell>
        </row>
        <row r="305">
          <cell r="L305">
            <v>43218</v>
          </cell>
          <cell r="O305">
            <v>2.5466666666666669</v>
          </cell>
        </row>
        <row r="306">
          <cell r="L306">
            <v>43219</v>
          </cell>
          <cell r="O306">
            <v>2.5533333333333332</v>
          </cell>
        </row>
        <row r="307">
          <cell r="L307">
            <v>43220</v>
          </cell>
          <cell r="O307">
            <v>2.38</v>
          </cell>
        </row>
        <row r="308">
          <cell r="L308">
            <v>43221</v>
          </cell>
          <cell r="O308">
            <v>1.8866666666666667</v>
          </cell>
        </row>
        <row r="309">
          <cell r="L309">
            <v>43222</v>
          </cell>
          <cell r="O309">
            <v>2.0033333333333334</v>
          </cell>
        </row>
        <row r="310">
          <cell r="L310">
            <v>43223</v>
          </cell>
          <cell r="O310">
            <v>2.0933333333333333</v>
          </cell>
        </row>
        <row r="311">
          <cell r="L311">
            <v>43224</v>
          </cell>
          <cell r="O311">
            <v>2.4333333333333331</v>
          </cell>
        </row>
        <row r="312">
          <cell r="L312">
            <v>43225</v>
          </cell>
          <cell r="O312">
            <v>3.1366666666666667</v>
          </cell>
        </row>
        <row r="313">
          <cell r="L313">
            <v>43226</v>
          </cell>
          <cell r="O313">
            <v>2.4466666666666668</v>
          </cell>
        </row>
        <row r="314">
          <cell r="L314">
            <v>43227</v>
          </cell>
          <cell r="O314">
            <v>2.1199999999999997</v>
          </cell>
        </row>
        <row r="315">
          <cell r="L315">
            <v>43228</v>
          </cell>
          <cell r="O315">
            <v>1.9966666666666668</v>
          </cell>
        </row>
        <row r="316">
          <cell r="L316">
            <v>43229</v>
          </cell>
          <cell r="O316">
            <v>1.8866666666666667</v>
          </cell>
        </row>
        <row r="317">
          <cell r="L317">
            <v>43230</v>
          </cell>
          <cell r="O317">
            <v>1.8033333333333335</v>
          </cell>
        </row>
        <row r="318">
          <cell r="L318">
            <v>43231</v>
          </cell>
          <cell r="O318">
            <v>2.2066666666666666</v>
          </cell>
        </row>
        <row r="319">
          <cell r="L319">
            <v>43232</v>
          </cell>
          <cell r="O319">
            <v>2.0699999999999998</v>
          </cell>
        </row>
        <row r="320">
          <cell r="L320">
            <v>43233</v>
          </cell>
          <cell r="O320">
            <v>1.91</v>
          </cell>
        </row>
        <row r="321">
          <cell r="L321">
            <v>43234</v>
          </cell>
          <cell r="O321">
            <v>2.0433333333333334</v>
          </cell>
        </row>
        <row r="322">
          <cell r="L322">
            <v>43235</v>
          </cell>
          <cell r="O322">
            <v>2.1466666666666669</v>
          </cell>
        </row>
        <row r="323">
          <cell r="L323">
            <v>43236</v>
          </cell>
          <cell r="O323">
            <v>2.4166666666666665</v>
          </cell>
        </row>
        <row r="324">
          <cell r="L324">
            <v>43237</v>
          </cell>
          <cell r="O324">
            <v>2.0466666666666669</v>
          </cell>
        </row>
        <row r="325">
          <cell r="L325">
            <v>43238</v>
          </cell>
          <cell r="O325">
            <v>2.48</v>
          </cell>
        </row>
        <row r="326">
          <cell r="L326">
            <v>43239</v>
          </cell>
          <cell r="O326">
            <v>2.8333333333333335</v>
          </cell>
        </row>
        <row r="327">
          <cell r="L327">
            <v>43240</v>
          </cell>
          <cell r="O327">
            <v>2.0133333333333332</v>
          </cell>
        </row>
        <row r="328">
          <cell r="L328">
            <v>43241</v>
          </cell>
          <cell r="O328">
            <v>2.0366666666666666</v>
          </cell>
        </row>
        <row r="329">
          <cell r="L329">
            <v>43242</v>
          </cell>
          <cell r="O329">
            <v>1.93</v>
          </cell>
        </row>
        <row r="330">
          <cell r="L330">
            <v>43243</v>
          </cell>
          <cell r="O330">
            <v>2.0566666666666666</v>
          </cell>
        </row>
        <row r="331">
          <cell r="L331">
            <v>43244</v>
          </cell>
          <cell r="O331">
            <v>2.67</v>
          </cell>
        </row>
        <row r="332">
          <cell r="L332">
            <v>43245</v>
          </cell>
          <cell r="O332">
            <v>1.5600000000000003</v>
          </cell>
        </row>
        <row r="333">
          <cell r="L333">
            <v>43246</v>
          </cell>
          <cell r="O333">
            <v>1.9900000000000002</v>
          </cell>
        </row>
        <row r="334">
          <cell r="L334">
            <v>43247</v>
          </cell>
          <cell r="O334">
            <v>2.1133333333333333</v>
          </cell>
        </row>
        <row r="335">
          <cell r="L335">
            <v>43248</v>
          </cell>
          <cell r="O335">
            <v>2.0333333333333332</v>
          </cell>
        </row>
        <row r="336">
          <cell r="L336">
            <v>43249</v>
          </cell>
          <cell r="O336">
            <v>2.0933333333333333</v>
          </cell>
        </row>
        <row r="337">
          <cell r="L337">
            <v>43250</v>
          </cell>
          <cell r="O337">
            <v>1.8933333333333333</v>
          </cell>
        </row>
        <row r="338">
          <cell r="L338">
            <v>43251</v>
          </cell>
          <cell r="O338">
            <v>1.8800000000000001</v>
          </cell>
        </row>
        <row r="339">
          <cell r="L339">
            <v>43252</v>
          </cell>
          <cell r="O339">
            <v>2.0666666666666669</v>
          </cell>
        </row>
        <row r="340">
          <cell r="L340">
            <v>43253</v>
          </cell>
          <cell r="O340">
            <v>2.6566666666666667</v>
          </cell>
        </row>
        <row r="341">
          <cell r="L341">
            <v>43254</v>
          </cell>
          <cell r="O341">
            <v>1.8866666666666667</v>
          </cell>
        </row>
        <row r="342">
          <cell r="L342">
            <v>43255</v>
          </cell>
          <cell r="O342">
            <v>1.9066666666666665</v>
          </cell>
        </row>
        <row r="343">
          <cell r="L343">
            <v>43256</v>
          </cell>
          <cell r="O343">
            <v>1.5833333333333333</v>
          </cell>
        </row>
        <row r="344">
          <cell r="L344">
            <v>43257</v>
          </cell>
          <cell r="O344">
            <v>1.656666666666667</v>
          </cell>
        </row>
        <row r="345">
          <cell r="L345">
            <v>43258</v>
          </cell>
          <cell r="O345">
            <v>1.4066666666666665</v>
          </cell>
        </row>
        <row r="346">
          <cell r="L346">
            <v>43259</v>
          </cell>
          <cell r="O346">
            <v>1.6199999999999999</v>
          </cell>
        </row>
        <row r="347">
          <cell r="L347">
            <v>43260</v>
          </cell>
          <cell r="O347">
            <v>2.0033333333333334</v>
          </cell>
        </row>
        <row r="348">
          <cell r="L348">
            <v>43261</v>
          </cell>
          <cell r="O348">
            <v>1.5466666666666666</v>
          </cell>
        </row>
        <row r="349">
          <cell r="L349">
            <v>43262</v>
          </cell>
          <cell r="O349">
            <v>1.4566666666666668</v>
          </cell>
        </row>
        <row r="350">
          <cell r="L350">
            <v>43263</v>
          </cell>
          <cell r="O350">
            <v>1.4400000000000002</v>
          </cell>
        </row>
        <row r="351">
          <cell r="L351">
            <v>43264</v>
          </cell>
          <cell r="O351">
            <v>1.6766666666666665</v>
          </cell>
        </row>
        <row r="352">
          <cell r="L352">
            <v>43265</v>
          </cell>
          <cell r="O352">
            <v>2.0133333333333332</v>
          </cell>
        </row>
        <row r="353">
          <cell r="L353">
            <v>43266</v>
          </cell>
          <cell r="O353">
            <v>3.7833333333333337</v>
          </cell>
        </row>
        <row r="354">
          <cell r="L354">
            <v>43267</v>
          </cell>
          <cell r="O354">
            <v>2.6033333333333331</v>
          </cell>
        </row>
        <row r="355">
          <cell r="L355">
            <v>43268</v>
          </cell>
          <cell r="O355">
            <v>1.82</v>
          </cell>
        </row>
        <row r="356">
          <cell r="L356">
            <v>43269</v>
          </cell>
          <cell r="O356">
            <v>2.97</v>
          </cell>
        </row>
        <row r="357">
          <cell r="L357">
            <v>43270</v>
          </cell>
          <cell r="O357">
            <v>1.5366666666666668</v>
          </cell>
        </row>
        <row r="358">
          <cell r="L358">
            <v>43271</v>
          </cell>
          <cell r="O358">
            <v>2.3633333333333333</v>
          </cell>
        </row>
        <row r="359">
          <cell r="L359">
            <v>43272</v>
          </cell>
          <cell r="O359">
            <v>1.6300000000000001</v>
          </cell>
        </row>
        <row r="360">
          <cell r="L360">
            <v>43273</v>
          </cell>
          <cell r="O360">
            <v>1.42</v>
          </cell>
        </row>
        <row r="361">
          <cell r="L361">
            <v>43274</v>
          </cell>
          <cell r="O361">
            <v>2.0166666666666666</v>
          </cell>
        </row>
        <row r="362">
          <cell r="L362">
            <v>43275</v>
          </cell>
          <cell r="O362">
            <v>1.5766666666666669</v>
          </cell>
        </row>
        <row r="363">
          <cell r="L363">
            <v>43276</v>
          </cell>
          <cell r="O363">
            <v>1.5433333333333332</v>
          </cell>
        </row>
        <row r="364">
          <cell r="L364">
            <v>43277</v>
          </cell>
          <cell r="O364">
            <v>1.7766666666666666</v>
          </cell>
        </row>
        <row r="365">
          <cell r="L365">
            <v>43278</v>
          </cell>
          <cell r="O365">
            <v>1.5233333333333334</v>
          </cell>
        </row>
        <row r="366">
          <cell r="L366">
            <v>43279</v>
          </cell>
          <cell r="O366">
            <v>1.5199999999999998</v>
          </cell>
        </row>
        <row r="367">
          <cell r="L367">
            <v>43280</v>
          </cell>
          <cell r="O367">
            <v>1.8666666666666669</v>
          </cell>
        </row>
        <row r="368">
          <cell r="L368">
            <v>43281</v>
          </cell>
          <cell r="O368">
            <v>2.2966666666666664</v>
          </cell>
        </row>
      </sheetData>
      <sheetData sheetId="1">
        <row r="5">
          <cell r="J5" t="str">
            <v>Kcb</v>
          </cell>
        </row>
        <row r="6">
          <cell r="D6">
            <v>42917</v>
          </cell>
          <cell r="J6">
            <v>0.24879999679999995</v>
          </cell>
        </row>
        <row r="7">
          <cell r="D7">
            <v>42918</v>
          </cell>
          <cell r="J7">
            <v>0.24879999679999995</v>
          </cell>
        </row>
        <row r="8">
          <cell r="D8">
            <v>42919</v>
          </cell>
          <cell r="J8">
            <v>0.24879999679999995</v>
          </cell>
        </row>
        <row r="9">
          <cell r="D9">
            <v>42920</v>
          </cell>
          <cell r="J9">
            <v>0.24879999679999995</v>
          </cell>
        </row>
        <row r="10">
          <cell r="D10">
            <v>42921</v>
          </cell>
          <cell r="J10">
            <v>0.24879999679999995</v>
          </cell>
        </row>
        <row r="11">
          <cell r="D11">
            <v>42922</v>
          </cell>
          <cell r="J11">
            <v>0.24879999679999995</v>
          </cell>
        </row>
        <row r="12">
          <cell r="D12">
            <v>42923</v>
          </cell>
          <cell r="J12">
            <v>0.24879999679999995</v>
          </cell>
        </row>
        <row r="13">
          <cell r="D13">
            <v>42924</v>
          </cell>
          <cell r="J13">
            <v>0.25245714011428566</v>
          </cell>
        </row>
        <row r="14">
          <cell r="D14">
            <v>42925</v>
          </cell>
          <cell r="J14">
            <v>0.25611428342857145</v>
          </cell>
        </row>
        <row r="15">
          <cell r="D15">
            <v>42926</v>
          </cell>
          <cell r="J15">
            <v>0.25977142674285714</v>
          </cell>
        </row>
        <row r="16">
          <cell r="D16">
            <v>42927</v>
          </cell>
          <cell r="J16">
            <v>0.26342857005714293</v>
          </cell>
        </row>
        <row r="17">
          <cell r="D17">
            <v>42928</v>
          </cell>
          <cell r="J17">
            <v>0.26708571337142861</v>
          </cell>
        </row>
        <row r="18">
          <cell r="D18">
            <v>42929</v>
          </cell>
          <cell r="J18">
            <v>0.27074285668571429</v>
          </cell>
        </row>
        <row r="19">
          <cell r="D19">
            <v>42930</v>
          </cell>
          <cell r="J19">
            <v>0.27439999999999998</v>
          </cell>
        </row>
        <row r="20">
          <cell r="D20">
            <v>42931</v>
          </cell>
          <cell r="J20">
            <v>0.27084444480000003</v>
          </cell>
        </row>
        <row r="21">
          <cell r="D21">
            <v>42932</v>
          </cell>
          <cell r="J21">
            <v>0.26728888959999997</v>
          </cell>
        </row>
        <row r="22">
          <cell r="D22">
            <v>42933</v>
          </cell>
          <cell r="J22">
            <v>0.26373333440000002</v>
          </cell>
        </row>
        <row r="23">
          <cell r="D23">
            <v>42934</v>
          </cell>
          <cell r="J23">
            <v>0.26017777919999996</v>
          </cell>
        </row>
        <row r="24">
          <cell r="D24">
            <v>42935</v>
          </cell>
          <cell r="J24">
            <v>0.25662222400000001</v>
          </cell>
        </row>
        <row r="25">
          <cell r="D25">
            <v>42936</v>
          </cell>
          <cell r="J25">
            <v>0.25306666879999995</v>
          </cell>
        </row>
        <row r="26">
          <cell r="D26">
            <v>42937</v>
          </cell>
          <cell r="J26">
            <v>0.24951111359999997</v>
          </cell>
        </row>
        <row r="27">
          <cell r="D27">
            <v>42938</v>
          </cell>
          <cell r="J27">
            <v>0.24595555839999997</v>
          </cell>
        </row>
        <row r="28">
          <cell r="D28">
            <v>42939</v>
          </cell>
          <cell r="J28">
            <v>0.24240000319999996</v>
          </cell>
        </row>
        <row r="29">
          <cell r="D29">
            <v>42940</v>
          </cell>
          <cell r="J29">
            <v>0.24628571771428573</v>
          </cell>
        </row>
        <row r="30">
          <cell r="D30">
            <v>42941</v>
          </cell>
          <cell r="J30">
            <v>0.25017143222857141</v>
          </cell>
        </row>
        <row r="31">
          <cell r="D31">
            <v>42942</v>
          </cell>
          <cell r="J31">
            <v>0.25405714674285718</v>
          </cell>
        </row>
        <row r="32">
          <cell r="D32">
            <v>42943</v>
          </cell>
          <cell r="J32">
            <v>0.25794286125714294</v>
          </cell>
        </row>
        <row r="33">
          <cell r="D33">
            <v>42944</v>
          </cell>
          <cell r="J33">
            <v>0.2618285757714286</v>
          </cell>
        </row>
        <row r="34">
          <cell r="D34">
            <v>42945</v>
          </cell>
          <cell r="J34">
            <v>0.26571429028571425</v>
          </cell>
        </row>
        <row r="35">
          <cell r="D35">
            <v>42946</v>
          </cell>
          <cell r="J35">
            <v>0.26960000480000001</v>
          </cell>
        </row>
        <row r="36">
          <cell r="D36">
            <v>42947</v>
          </cell>
          <cell r="J36">
            <v>0.26761600448</v>
          </cell>
        </row>
        <row r="37">
          <cell r="D37">
            <v>42948</v>
          </cell>
          <cell r="J37">
            <v>0.26563200415999999</v>
          </cell>
        </row>
        <row r="38">
          <cell r="D38">
            <v>42949</v>
          </cell>
          <cell r="J38">
            <v>0.26364800383999998</v>
          </cell>
        </row>
        <row r="39">
          <cell r="D39">
            <v>42950</v>
          </cell>
          <cell r="J39">
            <v>0.26166400351999997</v>
          </cell>
        </row>
        <row r="40">
          <cell r="D40">
            <v>42951</v>
          </cell>
          <cell r="J40">
            <v>0.25968000319999995</v>
          </cell>
        </row>
        <row r="41">
          <cell r="D41">
            <v>42952</v>
          </cell>
          <cell r="J41">
            <v>0.25769600287999994</v>
          </cell>
        </row>
        <row r="42">
          <cell r="D42">
            <v>42953</v>
          </cell>
          <cell r="J42">
            <v>0.25571200256000004</v>
          </cell>
        </row>
        <row r="43">
          <cell r="D43">
            <v>42954</v>
          </cell>
          <cell r="J43">
            <v>0.25372800224000003</v>
          </cell>
        </row>
        <row r="44">
          <cell r="D44">
            <v>42955</v>
          </cell>
          <cell r="J44">
            <v>0.25174400192000002</v>
          </cell>
        </row>
        <row r="45">
          <cell r="D45">
            <v>42956</v>
          </cell>
          <cell r="J45">
            <v>0.24976000160000003</v>
          </cell>
        </row>
        <row r="46">
          <cell r="D46">
            <v>42957</v>
          </cell>
          <cell r="J46">
            <v>0.24777600128000002</v>
          </cell>
        </row>
        <row r="47">
          <cell r="D47">
            <v>42958</v>
          </cell>
          <cell r="J47">
            <v>0.24579200096000001</v>
          </cell>
        </row>
        <row r="48">
          <cell r="D48">
            <v>42959</v>
          </cell>
          <cell r="J48">
            <v>0.24380800064000005</v>
          </cell>
        </row>
        <row r="49">
          <cell r="D49">
            <v>42960</v>
          </cell>
          <cell r="J49">
            <v>0.24182400032000004</v>
          </cell>
        </row>
        <row r="50">
          <cell r="D50">
            <v>42961</v>
          </cell>
          <cell r="J50">
            <v>0.23984000000000003</v>
          </cell>
        </row>
        <row r="51">
          <cell r="D51">
            <v>42962</v>
          </cell>
          <cell r="J51">
            <v>0.23785599968000007</v>
          </cell>
        </row>
        <row r="52">
          <cell r="D52">
            <v>42963</v>
          </cell>
          <cell r="J52">
            <v>0.23587199936000006</v>
          </cell>
        </row>
        <row r="53">
          <cell r="D53">
            <v>42964</v>
          </cell>
          <cell r="J53">
            <v>0.23388799904000004</v>
          </cell>
        </row>
        <row r="54">
          <cell r="D54">
            <v>42965</v>
          </cell>
          <cell r="J54">
            <v>0.23190399872000009</v>
          </cell>
        </row>
        <row r="55">
          <cell r="D55">
            <v>42966</v>
          </cell>
          <cell r="J55">
            <v>0.22991999840000008</v>
          </cell>
        </row>
        <row r="56">
          <cell r="D56">
            <v>42967</v>
          </cell>
          <cell r="J56">
            <v>0.22793599808000006</v>
          </cell>
        </row>
        <row r="57">
          <cell r="D57">
            <v>42968</v>
          </cell>
          <cell r="J57">
            <v>0.22595199776000011</v>
          </cell>
        </row>
        <row r="58">
          <cell r="D58">
            <v>42969</v>
          </cell>
          <cell r="J58">
            <v>0.22396799744000009</v>
          </cell>
        </row>
        <row r="59">
          <cell r="D59">
            <v>42970</v>
          </cell>
          <cell r="J59">
            <v>0.22198399712000008</v>
          </cell>
        </row>
        <row r="60">
          <cell r="D60">
            <v>42971</v>
          </cell>
          <cell r="J60">
            <v>0.21999999679999996</v>
          </cell>
        </row>
        <row r="61">
          <cell r="D61">
            <v>42972</v>
          </cell>
          <cell r="J61">
            <v>0.22877948406153845</v>
          </cell>
        </row>
        <row r="62">
          <cell r="D62">
            <v>42973</v>
          </cell>
          <cell r="J62">
            <v>0.23755897132307693</v>
          </cell>
        </row>
        <row r="63">
          <cell r="D63">
            <v>42974</v>
          </cell>
          <cell r="J63">
            <v>0.24633845858461542</v>
          </cell>
        </row>
        <row r="64">
          <cell r="D64">
            <v>42975</v>
          </cell>
          <cell r="J64">
            <v>0.25511794584615388</v>
          </cell>
        </row>
        <row r="65">
          <cell r="D65">
            <v>42976</v>
          </cell>
          <cell r="J65">
            <v>0.26389743310769231</v>
          </cell>
        </row>
        <row r="66">
          <cell r="D66">
            <v>42977</v>
          </cell>
          <cell r="J66">
            <v>0.27267692036923075</v>
          </cell>
        </row>
        <row r="67">
          <cell r="D67">
            <v>42978</v>
          </cell>
          <cell r="J67">
            <v>0.28145640763076929</v>
          </cell>
        </row>
        <row r="68">
          <cell r="D68">
            <v>42979</v>
          </cell>
          <cell r="J68">
            <v>0.29023589489230772</v>
          </cell>
        </row>
        <row r="69">
          <cell r="D69">
            <v>42980</v>
          </cell>
          <cell r="J69">
            <v>0.29901538215384615</v>
          </cell>
        </row>
        <row r="70">
          <cell r="D70">
            <v>42981</v>
          </cell>
          <cell r="J70">
            <v>0.30779486941538459</v>
          </cell>
        </row>
        <row r="71">
          <cell r="D71">
            <v>42982</v>
          </cell>
          <cell r="J71">
            <v>0.31657435667692302</v>
          </cell>
        </row>
        <row r="72">
          <cell r="D72">
            <v>42983</v>
          </cell>
          <cell r="J72">
            <v>0.32535384393846145</v>
          </cell>
        </row>
        <row r="73">
          <cell r="D73">
            <v>42984</v>
          </cell>
          <cell r="J73">
            <v>0.33413333119999988</v>
          </cell>
        </row>
        <row r="74">
          <cell r="D74">
            <v>42985</v>
          </cell>
          <cell r="J74">
            <v>0.34291281846153832</v>
          </cell>
        </row>
        <row r="75">
          <cell r="D75">
            <v>42986</v>
          </cell>
          <cell r="J75">
            <v>0.35169230572307675</v>
          </cell>
        </row>
        <row r="76">
          <cell r="D76">
            <v>42987</v>
          </cell>
          <cell r="J76">
            <v>0.36047179298461518</v>
          </cell>
        </row>
        <row r="77">
          <cell r="D77">
            <v>42988</v>
          </cell>
          <cell r="J77">
            <v>0.36925128024615361</v>
          </cell>
        </row>
        <row r="78">
          <cell r="D78">
            <v>42989</v>
          </cell>
          <cell r="J78">
            <v>0.37803076750769204</v>
          </cell>
        </row>
        <row r="79">
          <cell r="D79">
            <v>42990</v>
          </cell>
          <cell r="J79">
            <v>0.38681025476923048</v>
          </cell>
        </row>
        <row r="80">
          <cell r="D80">
            <v>42991</v>
          </cell>
          <cell r="J80">
            <v>0.39558974203076891</v>
          </cell>
        </row>
        <row r="81">
          <cell r="D81">
            <v>42992</v>
          </cell>
          <cell r="J81">
            <v>0.40436922929230734</v>
          </cell>
        </row>
        <row r="82">
          <cell r="D82">
            <v>42993</v>
          </cell>
          <cell r="J82">
            <v>0.41314871655384577</v>
          </cell>
        </row>
        <row r="83">
          <cell r="D83">
            <v>42994</v>
          </cell>
          <cell r="J83">
            <v>0.42192820381538421</v>
          </cell>
        </row>
        <row r="84">
          <cell r="D84">
            <v>42995</v>
          </cell>
          <cell r="J84">
            <v>0.43070769107692264</v>
          </cell>
        </row>
        <row r="85">
          <cell r="D85">
            <v>42996</v>
          </cell>
          <cell r="J85">
            <v>0.43948717833846107</v>
          </cell>
        </row>
        <row r="86">
          <cell r="D86">
            <v>42997</v>
          </cell>
          <cell r="J86">
            <v>0.4482666655999995</v>
          </cell>
        </row>
        <row r="87">
          <cell r="D87">
            <v>42998</v>
          </cell>
          <cell r="J87">
            <v>0.45704615286153794</v>
          </cell>
        </row>
        <row r="88">
          <cell r="D88">
            <v>42999</v>
          </cell>
          <cell r="J88">
            <v>0.46582564012307648</v>
          </cell>
        </row>
        <row r="89">
          <cell r="D89">
            <v>43000</v>
          </cell>
          <cell r="J89">
            <v>0.47460512738461491</v>
          </cell>
        </row>
        <row r="90">
          <cell r="D90">
            <v>43001</v>
          </cell>
          <cell r="J90">
            <v>0.48338461464615334</v>
          </cell>
        </row>
        <row r="91">
          <cell r="D91">
            <v>43002</v>
          </cell>
          <cell r="J91">
            <v>0.49216410190769178</v>
          </cell>
        </row>
        <row r="92">
          <cell r="D92">
            <v>43003</v>
          </cell>
          <cell r="J92">
            <v>0.50094358916923021</v>
          </cell>
        </row>
        <row r="93">
          <cell r="D93">
            <v>43004</v>
          </cell>
          <cell r="J93">
            <v>0.50972307643076864</v>
          </cell>
        </row>
        <row r="94">
          <cell r="D94">
            <v>43005</v>
          </cell>
          <cell r="J94">
            <v>0.51850256369230707</v>
          </cell>
        </row>
        <row r="95">
          <cell r="D95">
            <v>43006</v>
          </cell>
          <cell r="J95">
            <v>0.5272820509538455</v>
          </cell>
        </row>
        <row r="96">
          <cell r="D96">
            <v>43007</v>
          </cell>
          <cell r="J96">
            <v>0.53606153821538394</v>
          </cell>
        </row>
        <row r="97">
          <cell r="D97">
            <v>43008</v>
          </cell>
          <cell r="J97">
            <v>0.54484102547692237</v>
          </cell>
        </row>
        <row r="98">
          <cell r="D98">
            <v>43009</v>
          </cell>
          <cell r="J98">
            <v>0.5536205127384608</v>
          </cell>
        </row>
        <row r="99">
          <cell r="D99">
            <v>43010</v>
          </cell>
          <cell r="J99">
            <v>0.56240000000000001</v>
          </cell>
        </row>
        <row r="100">
          <cell r="D100">
            <v>43011</v>
          </cell>
          <cell r="J100">
            <v>0.56897777760000001</v>
          </cell>
        </row>
        <row r="101">
          <cell r="D101">
            <v>43012</v>
          </cell>
          <cell r="J101">
            <v>0.57555555520000001</v>
          </cell>
        </row>
        <row r="102">
          <cell r="D102">
            <v>43013</v>
          </cell>
          <cell r="J102">
            <v>0.58213333280000001</v>
          </cell>
        </row>
        <row r="103">
          <cell r="D103">
            <v>43014</v>
          </cell>
          <cell r="J103">
            <v>0.58871111040000002</v>
          </cell>
        </row>
        <row r="104">
          <cell r="D104">
            <v>43015</v>
          </cell>
          <cell r="J104">
            <v>0.59528888800000002</v>
          </cell>
        </row>
        <row r="105">
          <cell r="D105">
            <v>43016</v>
          </cell>
          <cell r="J105">
            <v>0.60186666560000002</v>
          </cell>
        </row>
        <row r="106">
          <cell r="D106">
            <v>43017</v>
          </cell>
          <cell r="J106">
            <v>0.60844444320000002</v>
          </cell>
        </row>
        <row r="107">
          <cell r="D107">
            <v>43018</v>
          </cell>
          <cell r="J107">
            <v>0.61502222079999991</v>
          </cell>
        </row>
        <row r="108">
          <cell r="D108">
            <v>43019</v>
          </cell>
          <cell r="J108">
            <v>0.62159999839999991</v>
          </cell>
        </row>
        <row r="109">
          <cell r="D109">
            <v>43020</v>
          </cell>
          <cell r="J109">
            <v>0.63099999844999999</v>
          </cell>
        </row>
        <row r="110">
          <cell r="D110">
            <v>43021</v>
          </cell>
          <cell r="J110">
            <v>0.64039999850000007</v>
          </cell>
        </row>
        <row r="111">
          <cell r="D111">
            <v>43022</v>
          </cell>
          <cell r="J111">
            <v>0.64979999855000004</v>
          </cell>
        </row>
        <row r="112">
          <cell r="D112">
            <v>43023</v>
          </cell>
          <cell r="J112">
            <v>0.65919999860000011</v>
          </cell>
        </row>
        <row r="113">
          <cell r="D113">
            <v>43024</v>
          </cell>
          <cell r="J113">
            <v>0.66859999865000008</v>
          </cell>
        </row>
        <row r="114">
          <cell r="D114">
            <v>43025</v>
          </cell>
          <cell r="J114">
            <v>0.67799999870000016</v>
          </cell>
        </row>
        <row r="115">
          <cell r="D115">
            <v>43026</v>
          </cell>
          <cell r="J115">
            <v>0.68739999875000024</v>
          </cell>
        </row>
        <row r="116">
          <cell r="D116">
            <v>43027</v>
          </cell>
          <cell r="J116">
            <v>0.69679999880000021</v>
          </cell>
        </row>
        <row r="117">
          <cell r="D117">
            <v>43028</v>
          </cell>
          <cell r="J117">
            <v>0.70619999885000029</v>
          </cell>
        </row>
        <row r="118">
          <cell r="D118">
            <v>43029</v>
          </cell>
          <cell r="J118">
            <v>0.71559999890000026</v>
          </cell>
        </row>
        <row r="119">
          <cell r="D119">
            <v>43030</v>
          </cell>
          <cell r="J119">
            <v>0.72499999895000034</v>
          </cell>
        </row>
        <row r="120">
          <cell r="D120">
            <v>43031</v>
          </cell>
          <cell r="J120">
            <v>0.73439999900000041</v>
          </cell>
        </row>
        <row r="121">
          <cell r="D121">
            <v>43032</v>
          </cell>
          <cell r="J121">
            <v>0.74379999905000038</v>
          </cell>
        </row>
        <row r="122">
          <cell r="D122">
            <v>43033</v>
          </cell>
          <cell r="J122">
            <v>0.75319999910000046</v>
          </cell>
        </row>
        <row r="123">
          <cell r="D123">
            <v>43034</v>
          </cell>
          <cell r="J123">
            <v>0.76259999915000043</v>
          </cell>
        </row>
        <row r="124">
          <cell r="D124">
            <v>43035</v>
          </cell>
          <cell r="J124">
            <v>0.77199999920000051</v>
          </cell>
        </row>
        <row r="125">
          <cell r="D125">
            <v>43036</v>
          </cell>
          <cell r="J125">
            <v>0.78139999925000059</v>
          </cell>
        </row>
        <row r="126">
          <cell r="D126">
            <v>43037</v>
          </cell>
          <cell r="J126">
            <v>0.79079999930000056</v>
          </cell>
        </row>
        <row r="127">
          <cell r="D127">
            <v>43038</v>
          </cell>
          <cell r="J127">
            <v>0.80019999935000063</v>
          </cell>
        </row>
        <row r="128">
          <cell r="D128">
            <v>43039</v>
          </cell>
          <cell r="J128">
            <v>0.8095999994000006</v>
          </cell>
        </row>
        <row r="129">
          <cell r="D129">
            <v>43040</v>
          </cell>
          <cell r="J129">
            <v>0.81899999945000068</v>
          </cell>
        </row>
        <row r="130">
          <cell r="D130">
            <v>43041</v>
          </cell>
          <cell r="J130">
            <v>0.82839999950000076</v>
          </cell>
        </row>
        <row r="131">
          <cell r="D131">
            <v>43042</v>
          </cell>
          <cell r="J131">
            <v>0.83779999955000073</v>
          </cell>
        </row>
        <row r="132">
          <cell r="D132">
            <v>43043</v>
          </cell>
          <cell r="J132">
            <v>0.84719999960000081</v>
          </cell>
        </row>
        <row r="133">
          <cell r="D133">
            <v>43044</v>
          </cell>
          <cell r="J133">
            <v>0.85659999965000078</v>
          </cell>
        </row>
        <row r="134">
          <cell r="D134">
            <v>43045</v>
          </cell>
          <cell r="J134">
            <v>0.86599999970000086</v>
          </cell>
        </row>
        <row r="135">
          <cell r="D135">
            <v>43046</v>
          </cell>
          <cell r="J135">
            <v>0.87539999975000093</v>
          </cell>
        </row>
        <row r="136">
          <cell r="D136">
            <v>43047</v>
          </cell>
          <cell r="J136">
            <v>0.8847999998000009</v>
          </cell>
        </row>
        <row r="137">
          <cell r="D137">
            <v>43048</v>
          </cell>
          <cell r="J137">
            <v>0.89419999985000098</v>
          </cell>
        </row>
        <row r="138">
          <cell r="D138">
            <v>43049</v>
          </cell>
          <cell r="J138">
            <v>0.90359999990000095</v>
          </cell>
        </row>
        <row r="139">
          <cell r="D139">
            <v>43050</v>
          </cell>
          <cell r="J139">
            <v>0.91299999995000103</v>
          </cell>
        </row>
        <row r="140">
          <cell r="D140">
            <v>43051</v>
          </cell>
          <cell r="J140">
            <v>0.9224</v>
          </cell>
        </row>
        <row r="141">
          <cell r="D141">
            <v>43052</v>
          </cell>
          <cell r="J141">
            <v>0.93222857188571429</v>
          </cell>
        </row>
        <row r="142">
          <cell r="D142">
            <v>43053</v>
          </cell>
          <cell r="J142">
            <v>0.94205714377142835</v>
          </cell>
        </row>
        <row r="143">
          <cell r="D143">
            <v>43054</v>
          </cell>
          <cell r="J143">
            <v>0.95188571565714264</v>
          </cell>
        </row>
        <row r="144">
          <cell r="D144">
            <v>43055</v>
          </cell>
          <cell r="J144">
            <v>0.96171428754285693</v>
          </cell>
        </row>
        <row r="145">
          <cell r="D145">
            <v>43056</v>
          </cell>
          <cell r="J145">
            <v>0.97154285942857121</v>
          </cell>
        </row>
        <row r="146">
          <cell r="D146">
            <v>43057</v>
          </cell>
          <cell r="J146">
            <v>0.9813714313142855</v>
          </cell>
        </row>
        <row r="147">
          <cell r="D147">
            <v>43058</v>
          </cell>
          <cell r="J147">
            <v>0.99120000320000001</v>
          </cell>
        </row>
        <row r="148">
          <cell r="D148">
            <v>43059</v>
          </cell>
          <cell r="J148">
            <v>0.99084444799999993</v>
          </cell>
        </row>
        <row r="149">
          <cell r="D149">
            <v>43060</v>
          </cell>
          <cell r="J149">
            <v>0.99048889279999985</v>
          </cell>
        </row>
        <row r="150">
          <cell r="D150">
            <v>43061</v>
          </cell>
          <cell r="J150">
            <v>0.99013333759999977</v>
          </cell>
        </row>
        <row r="151">
          <cell r="D151">
            <v>43062</v>
          </cell>
          <cell r="J151">
            <v>0.98977778239999969</v>
          </cell>
        </row>
        <row r="152">
          <cell r="D152">
            <v>43063</v>
          </cell>
          <cell r="J152">
            <v>0.98942222719999962</v>
          </cell>
        </row>
        <row r="153">
          <cell r="D153">
            <v>43064</v>
          </cell>
          <cell r="J153">
            <v>0.98906667199999954</v>
          </cell>
        </row>
        <row r="154">
          <cell r="D154">
            <v>43065</v>
          </cell>
          <cell r="J154">
            <v>0.98871111679999946</v>
          </cell>
        </row>
        <row r="155">
          <cell r="D155">
            <v>43066</v>
          </cell>
          <cell r="J155">
            <v>0.98835556159999938</v>
          </cell>
        </row>
        <row r="156">
          <cell r="D156">
            <v>43067</v>
          </cell>
          <cell r="J156">
            <v>0.98800000639999996</v>
          </cell>
        </row>
        <row r="157">
          <cell r="D157">
            <v>43068</v>
          </cell>
          <cell r="J157">
            <v>0.99051429165714289</v>
          </cell>
        </row>
        <row r="158">
          <cell r="D158">
            <v>43069</v>
          </cell>
          <cell r="J158">
            <v>0.99302857691428581</v>
          </cell>
        </row>
        <row r="159">
          <cell r="D159">
            <v>43070</v>
          </cell>
          <cell r="J159">
            <v>0.99554286217142851</v>
          </cell>
        </row>
        <row r="160">
          <cell r="D160">
            <v>43071</v>
          </cell>
          <cell r="J160">
            <v>0.99805714742857143</v>
          </cell>
        </row>
        <row r="161">
          <cell r="D161">
            <v>43072</v>
          </cell>
          <cell r="J161">
            <v>1.0005714326857142</v>
          </cell>
        </row>
        <row r="162">
          <cell r="D162">
            <v>43073</v>
          </cell>
          <cell r="J162">
            <v>1.0030857179428572</v>
          </cell>
        </row>
        <row r="163">
          <cell r="D163">
            <v>43074</v>
          </cell>
          <cell r="J163">
            <v>1.0056000031999999</v>
          </cell>
        </row>
        <row r="164">
          <cell r="D164">
            <v>43075</v>
          </cell>
          <cell r="J164">
            <v>1.0050666687999998</v>
          </cell>
        </row>
        <row r="165">
          <cell r="D165">
            <v>43076</v>
          </cell>
          <cell r="J165">
            <v>1.0045333343999996</v>
          </cell>
        </row>
        <row r="166">
          <cell r="D166">
            <v>43077</v>
          </cell>
          <cell r="J166">
            <v>1.0039999999999996</v>
          </cell>
        </row>
        <row r="167">
          <cell r="D167">
            <v>43078</v>
          </cell>
          <cell r="J167">
            <v>1.0034666655999995</v>
          </cell>
        </row>
        <row r="168">
          <cell r="D168">
            <v>43079</v>
          </cell>
          <cell r="J168">
            <v>1.0029333311999995</v>
          </cell>
        </row>
        <row r="169">
          <cell r="D169">
            <v>43080</v>
          </cell>
          <cell r="J169">
            <v>1.0023999967999995</v>
          </cell>
        </row>
        <row r="170">
          <cell r="D170">
            <v>43081</v>
          </cell>
          <cell r="J170">
            <v>1.0018666623999994</v>
          </cell>
        </row>
        <row r="171">
          <cell r="D171">
            <v>43082</v>
          </cell>
          <cell r="J171">
            <v>1.0013333279999992</v>
          </cell>
        </row>
        <row r="172">
          <cell r="D172">
            <v>43083</v>
          </cell>
          <cell r="J172">
            <v>1.0007999935999998</v>
          </cell>
        </row>
        <row r="173">
          <cell r="D173">
            <v>43084</v>
          </cell>
          <cell r="J173">
            <v>1.0007999935999998</v>
          </cell>
        </row>
        <row r="174">
          <cell r="D174">
            <v>43085</v>
          </cell>
          <cell r="J174">
            <v>1.0007999935999998</v>
          </cell>
        </row>
        <row r="175">
          <cell r="D175">
            <v>43086</v>
          </cell>
          <cell r="J175">
            <v>1.0007999935999998</v>
          </cell>
        </row>
        <row r="176">
          <cell r="D176">
            <v>43087</v>
          </cell>
          <cell r="J176">
            <v>1.0007999935999998</v>
          </cell>
        </row>
        <row r="177">
          <cell r="D177">
            <v>43088</v>
          </cell>
          <cell r="J177">
            <v>1.0007999935999998</v>
          </cell>
        </row>
        <row r="178">
          <cell r="D178">
            <v>43089</v>
          </cell>
          <cell r="J178">
            <v>1.0007999935999998</v>
          </cell>
        </row>
        <row r="179">
          <cell r="D179">
            <v>43090</v>
          </cell>
          <cell r="J179">
            <v>1.0007999935999998</v>
          </cell>
        </row>
        <row r="180">
          <cell r="D180">
            <v>43091</v>
          </cell>
          <cell r="J180">
            <v>0.99759999360000007</v>
          </cell>
        </row>
        <row r="181">
          <cell r="D181">
            <v>43092</v>
          </cell>
          <cell r="J181">
            <v>0.99439999359999998</v>
          </cell>
        </row>
        <row r="182">
          <cell r="D182">
            <v>43093</v>
          </cell>
          <cell r="J182">
            <v>0.99119999359999988</v>
          </cell>
        </row>
        <row r="183">
          <cell r="D183">
            <v>43094</v>
          </cell>
          <cell r="J183">
            <v>0.98799999359999979</v>
          </cell>
        </row>
        <row r="184">
          <cell r="D184">
            <v>43095</v>
          </cell>
          <cell r="J184">
            <v>0.98479999359999992</v>
          </cell>
        </row>
        <row r="185">
          <cell r="D185">
            <v>43096</v>
          </cell>
          <cell r="J185">
            <v>0.98159999359999983</v>
          </cell>
        </row>
        <row r="186">
          <cell r="D186">
            <v>43097</v>
          </cell>
          <cell r="J186">
            <v>0.97839999359999974</v>
          </cell>
        </row>
        <row r="187">
          <cell r="D187">
            <v>43098</v>
          </cell>
          <cell r="J187">
            <v>0.97519999359999987</v>
          </cell>
        </row>
        <row r="188">
          <cell r="D188">
            <v>43099</v>
          </cell>
          <cell r="J188">
            <v>0.9719999936</v>
          </cell>
        </row>
        <row r="189">
          <cell r="D189">
            <v>43100</v>
          </cell>
          <cell r="J189">
            <v>0.96949999429999989</v>
          </cell>
        </row>
        <row r="190">
          <cell r="D190">
            <v>43101</v>
          </cell>
          <cell r="J190">
            <v>0.966999995</v>
          </cell>
        </row>
        <row r="191">
          <cell r="D191">
            <v>43102</v>
          </cell>
          <cell r="J191">
            <v>0.96449999569999989</v>
          </cell>
        </row>
        <row r="192">
          <cell r="D192">
            <v>43103</v>
          </cell>
          <cell r="J192">
            <v>0.9619999964</v>
          </cell>
        </row>
        <row r="193">
          <cell r="D193">
            <v>43104</v>
          </cell>
          <cell r="J193">
            <v>0.95949999709999989</v>
          </cell>
        </row>
        <row r="194">
          <cell r="D194">
            <v>43105</v>
          </cell>
          <cell r="J194">
            <v>0.95699999779999978</v>
          </cell>
        </row>
        <row r="195">
          <cell r="D195">
            <v>43106</v>
          </cell>
          <cell r="J195">
            <v>0.95449999849999989</v>
          </cell>
        </row>
        <row r="196">
          <cell r="D196">
            <v>43107</v>
          </cell>
          <cell r="J196">
            <v>0.95199999919999978</v>
          </cell>
        </row>
        <row r="197">
          <cell r="D197">
            <v>43108</v>
          </cell>
          <cell r="J197">
            <v>0.94949999989999989</v>
          </cell>
        </row>
        <row r="198">
          <cell r="D198">
            <v>43109</v>
          </cell>
          <cell r="J198">
            <v>0.94700000059999978</v>
          </cell>
        </row>
        <row r="199">
          <cell r="D199">
            <v>43110</v>
          </cell>
          <cell r="J199">
            <v>0.94450000129999989</v>
          </cell>
        </row>
        <row r="200">
          <cell r="D200">
            <v>43111</v>
          </cell>
          <cell r="J200">
            <v>0.94200000199999978</v>
          </cell>
        </row>
        <row r="201">
          <cell r="D201">
            <v>43112</v>
          </cell>
          <cell r="J201">
            <v>0.93950000269999989</v>
          </cell>
        </row>
        <row r="202">
          <cell r="D202">
            <v>43113</v>
          </cell>
          <cell r="J202">
            <v>0.93700000339999978</v>
          </cell>
        </row>
        <row r="203">
          <cell r="D203">
            <v>43114</v>
          </cell>
          <cell r="J203">
            <v>0.93450000409999967</v>
          </cell>
        </row>
        <row r="204">
          <cell r="D204">
            <v>43115</v>
          </cell>
          <cell r="J204">
            <v>0.9320000048</v>
          </cell>
        </row>
        <row r="205">
          <cell r="D205">
            <v>43116</v>
          </cell>
          <cell r="J205">
            <v>0.92811429028571413</v>
          </cell>
        </row>
        <row r="206">
          <cell r="D206">
            <v>43117</v>
          </cell>
          <cell r="J206">
            <v>0.92422857577142847</v>
          </cell>
        </row>
        <row r="207">
          <cell r="D207">
            <v>43118</v>
          </cell>
          <cell r="J207">
            <v>0.9203428612571426</v>
          </cell>
        </row>
        <row r="208">
          <cell r="D208">
            <v>43119</v>
          </cell>
          <cell r="J208">
            <v>0.91645714674285694</v>
          </cell>
        </row>
        <row r="209">
          <cell r="D209">
            <v>43120</v>
          </cell>
          <cell r="J209">
            <v>0.91257143222857107</v>
          </cell>
        </row>
        <row r="210">
          <cell r="D210">
            <v>43121</v>
          </cell>
          <cell r="J210">
            <v>0.90868571771428519</v>
          </cell>
        </row>
        <row r="211">
          <cell r="D211">
            <v>43122</v>
          </cell>
          <cell r="J211">
            <v>0.90480000319999998</v>
          </cell>
        </row>
        <row r="212">
          <cell r="D212">
            <v>43123</v>
          </cell>
          <cell r="J212">
            <v>0.89982222560000003</v>
          </cell>
        </row>
        <row r="213">
          <cell r="D213">
            <v>43124</v>
          </cell>
          <cell r="J213">
            <v>0.89484444800000007</v>
          </cell>
        </row>
        <row r="214">
          <cell r="D214">
            <v>43125</v>
          </cell>
          <cell r="J214">
            <v>0.88986667040000011</v>
          </cell>
        </row>
        <row r="215">
          <cell r="D215">
            <v>43126</v>
          </cell>
          <cell r="J215">
            <v>0.88488889280000005</v>
          </cell>
        </row>
        <row r="216">
          <cell r="D216">
            <v>43127</v>
          </cell>
          <cell r="J216">
            <v>0.87991111520000009</v>
          </cell>
        </row>
        <row r="217">
          <cell r="D217">
            <v>43128</v>
          </cell>
          <cell r="J217">
            <v>0.87493333760000014</v>
          </cell>
        </row>
        <row r="218">
          <cell r="D218">
            <v>43129</v>
          </cell>
          <cell r="J218">
            <v>0.86995556000000018</v>
          </cell>
        </row>
        <row r="219">
          <cell r="D219">
            <v>43130</v>
          </cell>
          <cell r="J219">
            <v>0.86497778240000012</v>
          </cell>
        </row>
        <row r="220">
          <cell r="D220">
            <v>43131</v>
          </cell>
          <cell r="J220">
            <v>0.86000000480000005</v>
          </cell>
        </row>
        <row r="221">
          <cell r="D221">
            <v>43132</v>
          </cell>
          <cell r="J221">
            <v>0.8568000038857142</v>
          </cell>
        </row>
        <row r="222">
          <cell r="D222">
            <v>43133</v>
          </cell>
          <cell r="J222">
            <v>0.85360000297142846</v>
          </cell>
        </row>
        <row r="223">
          <cell r="D223">
            <v>43134</v>
          </cell>
          <cell r="J223">
            <v>0.85040000205714261</v>
          </cell>
        </row>
        <row r="224">
          <cell r="D224">
            <v>43135</v>
          </cell>
          <cell r="J224">
            <v>0.84720000114285687</v>
          </cell>
        </row>
        <row r="225">
          <cell r="D225">
            <v>43136</v>
          </cell>
          <cell r="J225">
            <v>0.84400000022857102</v>
          </cell>
        </row>
        <row r="226">
          <cell r="D226">
            <v>43137</v>
          </cell>
          <cell r="J226">
            <v>0.84079999931428528</v>
          </cell>
        </row>
        <row r="227">
          <cell r="D227">
            <v>43138</v>
          </cell>
          <cell r="J227">
            <v>0.83759999839999999</v>
          </cell>
        </row>
        <row r="228">
          <cell r="D228">
            <v>43139</v>
          </cell>
          <cell r="J228">
            <v>0.83119999839999992</v>
          </cell>
        </row>
        <row r="229">
          <cell r="D229">
            <v>43140</v>
          </cell>
          <cell r="J229">
            <v>0.82479999839999985</v>
          </cell>
        </row>
        <row r="230">
          <cell r="D230">
            <v>43141</v>
          </cell>
          <cell r="J230">
            <v>0.81839999839999988</v>
          </cell>
        </row>
        <row r="231">
          <cell r="D231">
            <v>43142</v>
          </cell>
          <cell r="J231">
            <v>0.81199999839999981</v>
          </cell>
        </row>
        <row r="232">
          <cell r="D232">
            <v>43143</v>
          </cell>
          <cell r="J232">
            <v>0.80559999839999974</v>
          </cell>
        </row>
        <row r="233">
          <cell r="D233">
            <v>43144</v>
          </cell>
          <cell r="J233">
            <v>0.79919999839999978</v>
          </cell>
        </row>
        <row r="234">
          <cell r="D234">
            <v>43145</v>
          </cell>
          <cell r="J234">
            <v>0.79279999839999971</v>
          </cell>
        </row>
        <row r="235">
          <cell r="D235">
            <v>43146</v>
          </cell>
          <cell r="J235">
            <v>0.78639999839999963</v>
          </cell>
        </row>
        <row r="236">
          <cell r="D236">
            <v>43147</v>
          </cell>
          <cell r="J236">
            <v>0.77999999839999989</v>
          </cell>
        </row>
        <row r="237">
          <cell r="D237">
            <v>43148</v>
          </cell>
          <cell r="J237">
            <v>0.78045714079999995</v>
          </cell>
        </row>
        <row r="238">
          <cell r="D238">
            <v>43149</v>
          </cell>
          <cell r="J238">
            <v>0.78091428319999989</v>
          </cell>
        </row>
        <row r="239">
          <cell r="D239">
            <v>43150</v>
          </cell>
          <cell r="J239">
            <v>0.78137142559999995</v>
          </cell>
        </row>
        <row r="240">
          <cell r="D240">
            <v>43151</v>
          </cell>
          <cell r="J240">
            <v>0.78182856799999989</v>
          </cell>
        </row>
        <row r="241">
          <cell r="D241">
            <v>43152</v>
          </cell>
          <cell r="J241">
            <v>0.78228571039999983</v>
          </cell>
        </row>
        <row r="242">
          <cell r="D242">
            <v>43153</v>
          </cell>
          <cell r="J242">
            <v>0.78274285279999989</v>
          </cell>
        </row>
        <row r="243">
          <cell r="D243">
            <v>43154</v>
          </cell>
          <cell r="J243">
            <v>0.78319999520000005</v>
          </cell>
        </row>
        <row r="244">
          <cell r="D244">
            <v>43155</v>
          </cell>
          <cell r="J244">
            <v>0.78142221760000008</v>
          </cell>
        </row>
        <row r="245">
          <cell r="D245">
            <v>43156</v>
          </cell>
          <cell r="J245">
            <v>0.77964444000000011</v>
          </cell>
        </row>
        <row r="246">
          <cell r="D246">
            <v>43157</v>
          </cell>
          <cell r="J246">
            <v>0.77786666240000013</v>
          </cell>
        </row>
        <row r="247">
          <cell r="D247">
            <v>43158</v>
          </cell>
          <cell r="J247">
            <v>0.77608888480000016</v>
          </cell>
        </row>
        <row r="248">
          <cell r="D248">
            <v>43159</v>
          </cell>
          <cell r="J248">
            <v>0.77431110720000018</v>
          </cell>
        </row>
        <row r="249">
          <cell r="D249">
            <v>43160</v>
          </cell>
          <cell r="J249">
            <v>0.77253332960000021</v>
          </cell>
        </row>
        <row r="250">
          <cell r="D250">
            <v>43161</v>
          </cell>
          <cell r="J250">
            <v>0.77075555200000023</v>
          </cell>
        </row>
        <row r="251">
          <cell r="D251">
            <v>43162</v>
          </cell>
          <cell r="J251">
            <v>0.76897777440000037</v>
          </cell>
        </row>
        <row r="252">
          <cell r="D252">
            <v>43163</v>
          </cell>
          <cell r="J252">
            <v>0.76719999680000006</v>
          </cell>
        </row>
        <row r="253">
          <cell r="D253">
            <v>43164</v>
          </cell>
          <cell r="J253">
            <v>0.76537142514285716</v>
          </cell>
        </row>
        <row r="254">
          <cell r="D254">
            <v>43165</v>
          </cell>
          <cell r="J254">
            <v>0.76354285348571427</v>
          </cell>
        </row>
        <row r="255">
          <cell r="D255">
            <v>43166</v>
          </cell>
          <cell r="J255">
            <v>0.76171428182857137</v>
          </cell>
        </row>
        <row r="256">
          <cell r="D256">
            <v>43167</v>
          </cell>
          <cell r="J256">
            <v>0.75988571017142847</v>
          </cell>
        </row>
        <row r="257">
          <cell r="D257">
            <v>43168</v>
          </cell>
          <cell r="J257">
            <v>0.75805713851428558</v>
          </cell>
        </row>
        <row r="258">
          <cell r="D258">
            <v>43169</v>
          </cell>
          <cell r="J258">
            <v>0.75622856685714268</v>
          </cell>
        </row>
        <row r="259">
          <cell r="D259">
            <v>43170</v>
          </cell>
          <cell r="J259">
            <v>0.75439999520000001</v>
          </cell>
        </row>
        <row r="260">
          <cell r="D260">
            <v>43171</v>
          </cell>
          <cell r="J260">
            <v>0.75119999519999991</v>
          </cell>
        </row>
        <row r="261">
          <cell r="D261">
            <v>43172</v>
          </cell>
          <cell r="J261">
            <v>0.74799999519999993</v>
          </cell>
        </row>
        <row r="262">
          <cell r="D262">
            <v>43173</v>
          </cell>
          <cell r="J262">
            <v>0.74479999519999995</v>
          </cell>
        </row>
        <row r="263">
          <cell r="D263">
            <v>43174</v>
          </cell>
          <cell r="J263">
            <v>0.74159999519999986</v>
          </cell>
        </row>
        <row r="264">
          <cell r="D264">
            <v>43175</v>
          </cell>
          <cell r="J264">
            <v>0.73839999519999988</v>
          </cell>
        </row>
        <row r="265">
          <cell r="D265">
            <v>43176</v>
          </cell>
          <cell r="J265">
            <v>0.7351999951999999</v>
          </cell>
        </row>
        <row r="266">
          <cell r="D266">
            <v>43177</v>
          </cell>
          <cell r="J266">
            <v>0.73199999519999981</v>
          </cell>
        </row>
        <row r="267">
          <cell r="D267">
            <v>43178</v>
          </cell>
          <cell r="J267">
            <v>0.72879999519999983</v>
          </cell>
        </row>
        <row r="268">
          <cell r="D268">
            <v>43179</v>
          </cell>
          <cell r="J268">
            <v>0.72559999519999996</v>
          </cell>
        </row>
        <row r="269">
          <cell r="D269">
            <v>43180</v>
          </cell>
          <cell r="J269">
            <v>0.72308570994285704</v>
          </cell>
        </row>
        <row r="270">
          <cell r="D270">
            <v>43181</v>
          </cell>
          <cell r="J270">
            <v>0.72057142468571422</v>
          </cell>
        </row>
        <row r="271">
          <cell r="D271">
            <v>43182</v>
          </cell>
          <cell r="J271">
            <v>0.7180571394285713</v>
          </cell>
        </row>
        <row r="272">
          <cell r="D272">
            <v>43183</v>
          </cell>
          <cell r="J272">
            <v>0.71554285417142849</v>
          </cell>
        </row>
        <row r="273">
          <cell r="D273">
            <v>43184</v>
          </cell>
          <cell r="J273">
            <v>0.71302856891428557</v>
          </cell>
        </row>
        <row r="274">
          <cell r="D274">
            <v>43185</v>
          </cell>
          <cell r="J274">
            <v>0.71051428365714275</v>
          </cell>
        </row>
        <row r="275">
          <cell r="D275">
            <v>43186</v>
          </cell>
          <cell r="J275">
            <v>0.70799999840000005</v>
          </cell>
        </row>
        <row r="276">
          <cell r="D276">
            <v>43187</v>
          </cell>
          <cell r="J276">
            <v>0.70101052463157887</v>
          </cell>
        </row>
        <row r="277">
          <cell r="D277">
            <v>43188</v>
          </cell>
          <cell r="J277">
            <v>0.6940210508631578</v>
          </cell>
        </row>
        <row r="278">
          <cell r="D278">
            <v>43189</v>
          </cell>
          <cell r="J278">
            <v>0.68703157709473672</v>
          </cell>
        </row>
        <row r="279">
          <cell r="D279">
            <v>43190</v>
          </cell>
          <cell r="J279">
            <v>0.68004210332631554</v>
          </cell>
        </row>
        <row r="280">
          <cell r="D280">
            <v>43191</v>
          </cell>
          <cell r="J280">
            <v>0.67305262955789447</v>
          </cell>
        </row>
        <row r="281">
          <cell r="D281">
            <v>43192</v>
          </cell>
          <cell r="J281">
            <v>0.66606315578947328</v>
          </cell>
        </row>
        <row r="282">
          <cell r="D282">
            <v>43193</v>
          </cell>
          <cell r="J282">
            <v>0.65907368202105221</v>
          </cell>
        </row>
        <row r="283">
          <cell r="D283">
            <v>43194</v>
          </cell>
          <cell r="J283">
            <v>0.65208420825263114</v>
          </cell>
        </row>
        <row r="284">
          <cell r="D284">
            <v>43195</v>
          </cell>
          <cell r="J284">
            <v>0.64509473448420995</v>
          </cell>
        </row>
        <row r="285">
          <cell r="D285">
            <v>43196</v>
          </cell>
          <cell r="J285">
            <v>0.63810526071578888</v>
          </cell>
        </row>
        <row r="286">
          <cell r="D286">
            <v>43197</v>
          </cell>
          <cell r="J286">
            <v>0.6311157869473677</v>
          </cell>
        </row>
        <row r="287">
          <cell r="D287">
            <v>43198</v>
          </cell>
          <cell r="J287">
            <v>0.62412631317894662</v>
          </cell>
        </row>
        <row r="288">
          <cell r="D288">
            <v>43199</v>
          </cell>
          <cell r="J288">
            <v>0.61713683941052555</v>
          </cell>
        </row>
        <row r="289">
          <cell r="D289">
            <v>43200</v>
          </cell>
          <cell r="J289">
            <v>0.61014736564210459</v>
          </cell>
        </row>
        <row r="290">
          <cell r="D290">
            <v>43201</v>
          </cell>
          <cell r="J290">
            <v>0.60315789187368352</v>
          </cell>
        </row>
        <row r="291">
          <cell r="D291">
            <v>43202</v>
          </cell>
          <cell r="J291">
            <v>0.59616841810526244</v>
          </cell>
        </row>
        <row r="292">
          <cell r="D292">
            <v>43203</v>
          </cell>
          <cell r="J292">
            <v>0.58917894433684148</v>
          </cell>
        </row>
        <row r="293">
          <cell r="D293">
            <v>43204</v>
          </cell>
          <cell r="J293">
            <v>0.58218947056842041</v>
          </cell>
        </row>
        <row r="294">
          <cell r="D294">
            <v>43205</v>
          </cell>
          <cell r="J294">
            <v>0.57519999679999934</v>
          </cell>
        </row>
        <row r="295">
          <cell r="D295">
            <v>43206</v>
          </cell>
          <cell r="J295">
            <v>0.56821052303157837</v>
          </cell>
        </row>
        <row r="296">
          <cell r="D296">
            <v>43207</v>
          </cell>
          <cell r="J296">
            <v>0.5612210492631573</v>
          </cell>
        </row>
        <row r="297">
          <cell r="D297">
            <v>43208</v>
          </cell>
          <cell r="J297">
            <v>0.55423157549473623</v>
          </cell>
        </row>
        <row r="298">
          <cell r="D298">
            <v>43209</v>
          </cell>
          <cell r="J298">
            <v>0.54724210172631527</v>
          </cell>
        </row>
        <row r="299">
          <cell r="D299">
            <v>43210</v>
          </cell>
          <cell r="J299">
            <v>0.54025262795789419</v>
          </cell>
        </row>
        <row r="300">
          <cell r="D300">
            <v>43211</v>
          </cell>
          <cell r="J300">
            <v>0.53326315418947312</v>
          </cell>
        </row>
        <row r="301">
          <cell r="D301">
            <v>43212</v>
          </cell>
          <cell r="J301">
            <v>0.52627368042105216</v>
          </cell>
        </row>
        <row r="302">
          <cell r="D302">
            <v>43213</v>
          </cell>
          <cell r="J302">
            <v>0.51928420665263109</v>
          </cell>
        </row>
        <row r="303">
          <cell r="D303">
            <v>43214</v>
          </cell>
          <cell r="J303">
            <v>0.51229473288421001</v>
          </cell>
        </row>
        <row r="304">
          <cell r="D304">
            <v>43215</v>
          </cell>
          <cell r="J304">
            <v>0.50530525911578894</v>
          </cell>
        </row>
        <row r="305">
          <cell r="D305">
            <v>43216</v>
          </cell>
          <cell r="J305">
            <v>0.49831578534736798</v>
          </cell>
        </row>
        <row r="306">
          <cell r="D306">
            <v>43217</v>
          </cell>
          <cell r="J306">
            <v>0.49132631157894691</v>
          </cell>
        </row>
        <row r="307">
          <cell r="D307">
            <v>43218</v>
          </cell>
          <cell r="J307">
            <v>0.48433683781052583</v>
          </cell>
        </row>
        <row r="308">
          <cell r="D308">
            <v>43219</v>
          </cell>
          <cell r="J308">
            <v>0.47734736404210487</v>
          </cell>
        </row>
        <row r="309">
          <cell r="D309">
            <v>43220</v>
          </cell>
          <cell r="J309">
            <v>0.4703578902736838</v>
          </cell>
        </row>
        <row r="310">
          <cell r="D310">
            <v>43221</v>
          </cell>
          <cell r="J310">
            <v>0.46336841650526273</v>
          </cell>
        </row>
        <row r="311">
          <cell r="D311">
            <v>43222</v>
          </cell>
          <cell r="J311">
            <v>0.45637894273684176</v>
          </cell>
        </row>
        <row r="312">
          <cell r="D312">
            <v>43223</v>
          </cell>
          <cell r="J312">
            <v>0.44938946896842069</v>
          </cell>
        </row>
        <row r="313">
          <cell r="D313">
            <v>43224</v>
          </cell>
          <cell r="J313">
            <v>0.44239999519999962</v>
          </cell>
        </row>
        <row r="314">
          <cell r="D314">
            <v>43225</v>
          </cell>
          <cell r="J314">
            <v>0.43541052143157866</v>
          </cell>
        </row>
        <row r="315">
          <cell r="D315">
            <v>43226</v>
          </cell>
          <cell r="J315">
            <v>0.42842104766315758</v>
          </cell>
        </row>
        <row r="316">
          <cell r="D316">
            <v>43227</v>
          </cell>
          <cell r="J316">
            <v>0.42143157389473651</v>
          </cell>
        </row>
        <row r="317">
          <cell r="D317">
            <v>43228</v>
          </cell>
          <cell r="J317">
            <v>0.41444210012631555</v>
          </cell>
        </row>
        <row r="318">
          <cell r="D318">
            <v>43229</v>
          </cell>
          <cell r="J318">
            <v>0.40745262635789448</v>
          </cell>
        </row>
        <row r="319">
          <cell r="D319">
            <v>43230</v>
          </cell>
          <cell r="J319">
            <v>0.4004631525894734</v>
          </cell>
        </row>
        <row r="320">
          <cell r="D320">
            <v>43231</v>
          </cell>
          <cell r="J320">
            <v>0.39347367882105233</v>
          </cell>
        </row>
        <row r="321">
          <cell r="D321">
            <v>43232</v>
          </cell>
          <cell r="J321">
            <v>0.38648420505263137</v>
          </cell>
        </row>
        <row r="322">
          <cell r="D322">
            <v>43233</v>
          </cell>
          <cell r="J322">
            <v>0.3794947312842103</v>
          </cell>
        </row>
        <row r="323">
          <cell r="D323">
            <v>43234</v>
          </cell>
          <cell r="J323">
            <v>0.37250525751578922</v>
          </cell>
        </row>
        <row r="324">
          <cell r="D324">
            <v>43235</v>
          </cell>
          <cell r="J324">
            <v>0.36551578374736826</v>
          </cell>
        </row>
        <row r="325">
          <cell r="D325">
            <v>43236</v>
          </cell>
        </row>
        <row r="326">
          <cell r="D326">
            <v>43237</v>
          </cell>
        </row>
        <row r="327">
          <cell r="D327">
            <v>43238</v>
          </cell>
        </row>
        <row r="328">
          <cell r="D328">
            <v>43239</v>
          </cell>
        </row>
        <row r="329">
          <cell r="D329">
            <v>43240</v>
          </cell>
        </row>
        <row r="330">
          <cell r="D330">
            <v>43241</v>
          </cell>
        </row>
        <row r="331">
          <cell r="D331">
            <v>43242</v>
          </cell>
        </row>
        <row r="332">
          <cell r="D332">
            <v>43243</v>
          </cell>
        </row>
        <row r="333">
          <cell r="D333">
            <v>43244</v>
          </cell>
        </row>
        <row r="334">
          <cell r="D334">
            <v>43245</v>
          </cell>
        </row>
        <row r="335">
          <cell r="D335">
            <v>43246</v>
          </cell>
        </row>
        <row r="336">
          <cell r="D336">
            <v>43247</v>
          </cell>
        </row>
        <row r="337">
          <cell r="D337">
            <v>43248</v>
          </cell>
        </row>
        <row r="338">
          <cell r="D338">
            <v>43249</v>
          </cell>
        </row>
        <row r="339">
          <cell r="D339">
            <v>43250</v>
          </cell>
        </row>
        <row r="340">
          <cell r="D340">
            <v>43251</v>
          </cell>
        </row>
        <row r="341">
          <cell r="D341">
            <v>43252</v>
          </cell>
        </row>
        <row r="342">
          <cell r="D342">
            <v>43253</v>
          </cell>
        </row>
        <row r="343">
          <cell r="D343">
            <v>43254</v>
          </cell>
        </row>
        <row r="344">
          <cell r="D344">
            <v>43255</v>
          </cell>
        </row>
        <row r="345">
          <cell r="D345">
            <v>43256</v>
          </cell>
        </row>
        <row r="346">
          <cell r="D346">
            <v>43257</v>
          </cell>
        </row>
        <row r="347">
          <cell r="D347">
            <v>43258</v>
          </cell>
        </row>
        <row r="348">
          <cell r="D348">
            <v>43259</v>
          </cell>
        </row>
        <row r="349">
          <cell r="D349">
            <v>43260</v>
          </cell>
        </row>
        <row r="350">
          <cell r="D350">
            <v>43261</v>
          </cell>
        </row>
        <row r="351">
          <cell r="D351">
            <v>43262</v>
          </cell>
        </row>
        <row r="352">
          <cell r="D352">
            <v>43263</v>
          </cell>
        </row>
        <row r="353">
          <cell r="D353">
            <v>43264</v>
          </cell>
        </row>
        <row r="354">
          <cell r="D354">
            <v>43265</v>
          </cell>
        </row>
      </sheetData>
      <sheetData sheetId="2"/>
      <sheetData sheetId="3"/>
      <sheetData sheetId="4"/>
      <sheetData sheetId="5"/>
      <sheetData sheetId="6">
        <row r="1">
          <cell r="A1" t="str">
            <v>NECESIDADES SEMANA 09 - 15 ABR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zoomScale="70" zoomScaleNormal="70" workbookViewId="0">
      <selection activeCell="A292" sqref="A292:XFD1048576"/>
    </sheetView>
  </sheetViews>
  <sheetFormatPr baseColWidth="10" defaultRowHeight="15" x14ac:dyDescent="0.25"/>
  <cols>
    <col min="1" max="1" width="20.7109375" style="5" customWidth="1"/>
    <col min="2" max="5" width="8.7109375" style="5" customWidth="1"/>
    <col min="6" max="6" width="10.85546875" style="39"/>
    <col min="7" max="7" width="8.7109375" style="39" customWidth="1"/>
    <col min="8" max="256" width="8.7109375" style="5" customWidth="1"/>
    <col min="257" max="257" width="20.7109375" style="5" customWidth="1"/>
    <col min="258" max="261" width="8.7109375" style="5" customWidth="1"/>
    <col min="262" max="262" width="10.85546875" style="5"/>
    <col min="263" max="512" width="8.7109375" style="5" customWidth="1"/>
    <col min="513" max="513" width="20.7109375" style="5" customWidth="1"/>
    <col min="514" max="517" width="8.7109375" style="5" customWidth="1"/>
    <col min="518" max="518" width="10.85546875" style="5"/>
    <col min="519" max="768" width="8.7109375" style="5" customWidth="1"/>
    <col min="769" max="769" width="20.7109375" style="5" customWidth="1"/>
    <col min="770" max="773" width="8.7109375" style="5" customWidth="1"/>
    <col min="774" max="774" width="10.85546875" style="5"/>
    <col min="775" max="1024" width="8.7109375" style="5" customWidth="1"/>
    <col min="1025" max="1025" width="20.7109375" style="5" customWidth="1"/>
    <col min="1026" max="1029" width="8.7109375" style="5" customWidth="1"/>
    <col min="1030" max="1030" width="10.85546875" style="5"/>
    <col min="1031" max="1280" width="8.7109375" style="5" customWidth="1"/>
    <col min="1281" max="1281" width="20.7109375" style="5" customWidth="1"/>
    <col min="1282" max="1285" width="8.7109375" style="5" customWidth="1"/>
    <col min="1286" max="1286" width="10.85546875" style="5"/>
    <col min="1287" max="1536" width="8.7109375" style="5" customWidth="1"/>
    <col min="1537" max="1537" width="20.7109375" style="5" customWidth="1"/>
    <col min="1538" max="1541" width="8.7109375" style="5" customWidth="1"/>
    <col min="1542" max="1542" width="10.85546875" style="5"/>
    <col min="1543" max="1792" width="8.7109375" style="5" customWidth="1"/>
    <col min="1793" max="1793" width="20.7109375" style="5" customWidth="1"/>
    <col min="1794" max="1797" width="8.7109375" style="5" customWidth="1"/>
    <col min="1798" max="1798" width="10.85546875" style="5"/>
    <col min="1799" max="2048" width="8.7109375" style="5" customWidth="1"/>
    <col min="2049" max="2049" width="20.7109375" style="5" customWidth="1"/>
    <col min="2050" max="2053" width="8.7109375" style="5" customWidth="1"/>
    <col min="2054" max="2054" width="10.85546875" style="5"/>
    <col min="2055" max="2304" width="8.7109375" style="5" customWidth="1"/>
    <col min="2305" max="2305" width="20.7109375" style="5" customWidth="1"/>
    <col min="2306" max="2309" width="8.7109375" style="5" customWidth="1"/>
    <col min="2310" max="2310" width="10.85546875" style="5"/>
    <col min="2311" max="2560" width="8.7109375" style="5" customWidth="1"/>
    <col min="2561" max="2561" width="20.7109375" style="5" customWidth="1"/>
    <col min="2562" max="2565" width="8.7109375" style="5" customWidth="1"/>
    <col min="2566" max="2566" width="10.85546875" style="5"/>
    <col min="2567" max="2816" width="8.7109375" style="5" customWidth="1"/>
    <col min="2817" max="2817" width="20.7109375" style="5" customWidth="1"/>
    <col min="2818" max="2821" width="8.7109375" style="5" customWidth="1"/>
    <col min="2822" max="2822" width="10.85546875" style="5"/>
    <col min="2823" max="3072" width="8.7109375" style="5" customWidth="1"/>
    <col min="3073" max="3073" width="20.7109375" style="5" customWidth="1"/>
    <col min="3074" max="3077" width="8.7109375" style="5" customWidth="1"/>
    <col min="3078" max="3078" width="10.85546875" style="5"/>
    <col min="3079" max="3328" width="8.7109375" style="5" customWidth="1"/>
    <col min="3329" max="3329" width="20.7109375" style="5" customWidth="1"/>
    <col min="3330" max="3333" width="8.7109375" style="5" customWidth="1"/>
    <col min="3334" max="3334" width="10.85546875" style="5"/>
    <col min="3335" max="3584" width="8.7109375" style="5" customWidth="1"/>
    <col min="3585" max="3585" width="20.7109375" style="5" customWidth="1"/>
    <col min="3586" max="3589" width="8.7109375" style="5" customWidth="1"/>
    <col min="3590" max="3590" width="10.85546875" style="5"/>
    <col min="3591" max="3840" width="8.7109375" style="5" customWidth="1"/>
    <col min="3841" max="3841" width="20.7109375" style="5" customWidth="1"/>
    <col min="3842" max="3845" width="8.7109375" style="5" customWidth="1"/>
    <col min="3846" max="3846" width="10.85546875" style="5"/>
    <col min="3847" max="4096" width="8.7109375" style="5" customWidth="1"/>
    <col min="4097" max="4097" width="20.7109375" style="5" customWidth="1"/>
    <col min="4098" max="4101" width="8.7109375" style="5" customWidth="1"/>
    <col min="4102" max="4102" width="10.85546875" style="5"/>
    <col min="4103" max="4352" width="8.7109375" style="5" customWidth="1"/>
    <col min="4353" max="4353" width="20.7109375" style="5" customWidth="1"/>
    <col min="4354" max="4357" width="8.7109375" style="5" customWidth="1"/>
    <col min="4358" max="4358" width="10.85546875" style="5"/>
    <col min="4359" max="4608" width="8.7109375" style="5" customWidth="1"/>
    <col min="4609" max="4609" width="20.7109375" style="5" customWidth="1"/>
    <col min="4610" max="4613" width="8.7109375" style="5" customWidth="1"/>
    <col min="4614" max="4614" width="10.85546875" style="5"/>
    <col min="4615" max="4864" width="8.7109375" style="5" customWidth="1"/>
    <col min="4865" max="4865" width="20.7109375" style="5" customWidth="1"/>
    <col min="4866" max="4869" width="8.7109375" style="5" customWidth="1"/>
    <col min="4870" max="4870" width="10.85546875" style="5"/>
    <col min="4871" max="5120" width="8.7109375" style="5" customWidth="1"/>
    <col min="5121" max="5121" width="20.7109375" style="5" customWidth="1"/>
    <col min="5122" max="5125" width="8.7109375" style="5" customWidth="1"/>
    <col min="5126" max="5126" width="10.85546875" style="5"/>
    <col min="5127" max="5376" width="8.7109375" style="5" customWidth="1"/>
    <col min="5377" max="5377" width="20.7109375" style="5" customWidth="1"/>
    <col min="5378" max="5381" width="8.7109375" style="5" customWidth="1"/>
    <col min="5382" max="5382" width="10.85546875" style="5"/>
    <col min="5383" max="5632" width="8.7109375" style="5" customWidth="1"/>
    <col min="5633" max="5633" width="20.7109375" style="5" customWidth="1"/>
    <col min="5634" max="5637" width="8.7109375" style="5" customWidth="1"/>
    <col min="5638" max="5638" width="10.85546875" style="5"/>
    <col min="5639" max="5888" width="8.7109375" style="5" customWidth="1"/>
    <col min="5889" max="5889" width="20.7109375" style="5" customWidth="1"/>
    <col min="5890" max="5893" width="8.7109375" style="5" customWidth="1"/>
    <col min="5894" max="5894" width="10.85546875" style="5"/>
    <col min="5895" max="6144" width="8.7109375" style="5" customWidth="1"/>
    <col min="6145" max="6145" width="20.7109375" style="5" customWidth="1"/>
    <col min="6146" max="6149" width="8.7109375" style="5" customWidth="1"/>
    <col min="6150" max="6150" width="10.85546875" style="5"/>
    <col min="6151" max="6400" width="8.7109375" style="5" customWidth="1"/>
    <col min="6401" max="6401" width="20.7109375" style="5" customWidth="1"/>
    <col min="6402" max="6405" width="8.7109375" style="5" customWidth="1"/>
    <col min="6406" max="6406" width="10.85546875" style="5"/>
    <col min="6407" max="6656" width="8.7109375" style="5" customWidth="1"/>
    <col min="6657" max="6657" width="20.7109375" style="5" customWidth="1"/>
    <col min="6658" max="6661" width="8.7109375" style="5" customWidth="1"/>
    <col min="6662" max="6662" width="10.85546875" style="5"/>
    <col min="6663" max="6912" width="8.7109375" style="5" customWidth="1"/>
    <col min="6913" max="6913" width="20.7109375" style="5" customWidth="1"/>
    <col min="6914" max="6917" width="8.7109375" style="5" customWidth="1"/>
    <col min="6918" max="6918" width="10.85546875" style="5"/>
    <col min="6919" max="7168" width="8.7109375" style="5" customWidth="1"/>
    <col min="7169" max="7169" width="20.7109375" style="5" customWidth="1"/>
    <col min="7170" max="7173" width="8.7109375" style="5" customWidth="1"/>
    <col min="7174" max="7174" width="10.85546875" style="5"/>
    <col min="7175" max="7424" width="8.7109375" style="5" customWidth="1"/>
    <col min="7425" max="7425" width="20.7109375" style="5" customWidth="1"/>
    <col min="7426" max="7429" width="8.7109375" style="5" customWidth="1"/>
    <col min="7430" max="7430" width="10.85546875" style="5"/>
    <col min="7431" max="7680" width="8.7109375" style="5" customWidth="1"/>
    <col min="7681" max="7681" width="20.7109375" style="5" customWidth="1"/>
    <col min="7682" max="7685" width="8.7109375" style="5" customWidth="1"/>
    <col min="7686" max="7686" width="10.85546875" style="5"/>
    <col min="7687" max="7936" width="8.7109375" style="5" customWidth="1"/>
    <col min="7937" max="7937" width="20.7109375" style="5" customWidth="1"/>
    <col min="7938" max="7941" width="8.7109375" style="5" customWidth="1"/>
    <col min="7942" max="7942" width="10.85546875" style="5"/>
    <col min="7943" max="8192" width="8.7109375" style="5" customWidth="1"/>
    <col min="8193" max="8193" width="20.7109375" style="5" customWidth="1"/>
    <col min="8194" max="8197" width="8.7109375" style="5" customWidth="1"/>
    <col min="8198" max="8198" width="10.85546875" style="5"/>
    <col min="8199" max="8448" width="8.7109375" style="5" customWidth="1"/>
    <col min="8449" max="8449" width="20.7109375" style="5" customWidth="1"/>
    <col min="8450" max="8453" width="8.7109375" style="5" customWidth="1"/>
    <col min="8454" max="8454" width="10.85546875" style="5"/>
    <col min="8455" max="8704" width="8.7109375" style="5" customWidth="1"/>
    <col min="8705" max="8705" width="20.7109375" style="5" customWidth="1"/>
    <col min="8706" max="8709" width="8.7109375" style="5" customWidth="1"/>
    <col min="8710" max="8710" width="10.85546875" style="5"/>
    <col min="8711" max="8960" width="8.7109375" style="5" customWidth="1"/>
    <col min="8961" max="8961" width="20.7109375" style="5" customWidth="1"/>
    <col min="8962" max="8965" width="8.7109375" style="5" customWidth="1"/>
    <col min="8966" max="8966" width="10.85546875" style="5"/>
    <col min="8967" max="9216" width="8.7109375" style="5" customWidth="1"/>
    <col min="9217" max="9217" width="20.7109375" style="5" customWidth="1"/>
    <col min="9218" max="9221" width="8.7109375" style="5" customWidth="1"/>
    <col min="9222" max="9222" width="10.85546875" style="5"/>
    <col min="9223" max="9472" width="8.7109375" style="5" customWidth="1"/>
    <col min="9473" max="9473" width="20.7109375" style="5" customWidth="1"/>
    <col min="9474" max="9477" width="8.7109375" style="5" customWidth="1"/>
    <col min="9478" max="9478" width="10.85546875" style="5"/>
    <col min="9479" max="9728" width="8.7109375" style="5" customWidth="1"/>
    <col min="9729" max="9729" width="20.7109375" style="5" customWidth="1"/>
    <col min="9730" max="9733" width="8.7109375" style="5" customWidth="1"/>
    <col min="9734" max="9734" width="10.85546875" style="5"/>
    <col min="9735" max="9984" width="8.7109375" style="5" customWidth="1"/>
    <col min="9985" max="9985" width="20.7109375" style="5" customWidth="1"/>
    <col min="9986" max="9989" width="8.7109375" style="5" customWidth="1"/>
    <col min="9990" max="9990" width="10.85546875" style="5"/>
    <col min="9991" max="10240" width="8.7109375" style="5" customWidth="1"/>
    <col min="10241" max="10241" width="20.7109375" style="5" customWidth="1"/>
    <col min="10242" max="10245" width="8.7109375" style="5" customWidth="1"/>
    <col min="10246" max="10246" width="10.85546875" style="5"/>
    <col min="10247" max="10496" width="8.7109375" style="5" customWidth="1"/>
    <col min="10497" max="10497" width="20.7109375" style="5" customWidth="1"/>
    <col min="10498" max="10501" width="8.7109375" style="5" customWidth="1"/>
    <col min="10502" max="10502" width="10.85546875" style="5"/>
    <col min="10503" max="10752" width="8.7109375" style="5" customWidth="1"/>
    <col min="10753" max="10753" width="20.7109375" style="5" customWidth="1"/>
    <col min="10754" max="10757" width="8.7109375" style="5" customWidth="1"/>
    <col min="10758" max="10758" width="10.85546875" style="5"/>
    <col min="10759" max="11008" width="8.7109375" style="5" customWidth="1"/>
    <col min="11009" max="11009" width="20.7109375" style="5" customWidth="1"/>
    <col min="11010" max="11013" width="8.7109375" style="5" customWidth="1"/>
    <col min="11014" max="11014" width="10.85546875" style="5"/>
    <col min="11015" max="11264" width="8.7109375" style="5" customWidth="1"/>
    <col min="11265" max="11265" width="20.7109375" style="5" customWidth="1"/>
    <col min="11266" max="11269" width="8.7109375" style="5" customWidth="1"/>
    <col min="11270" max="11270" width="10.85546875" style="5"/>
    <col min="11271" max="11520" width="8.7109375" style="5" customWidth="1"/>
    <col min="11521" max="11521" width="20.7109375" style="5" customWidth="1"/>
    <col min="11522" max="11525" width="8.7109375" style="5" customWidth="1"/>
    <col min="11526" max="11526" width="10.85546875" style="5"/>
    <col min="11527" max="11776" width="8.7109375" style="5" customWidth="1"/>
    <col min="11777" max="11777" width="20.7109375" style="5" customWidth="1"/>
    <col min="11778" max="11781" width="8.7109375" style="5" customWidth="1"/>
    <col min="11782" max="11782" width="10.85546875" style="5"/>
    <col min="11783" max="12032" width="8.7109375" style="5" customWidth="1"/>
    <col min="12033" max="12033" width="20.7109375" style="5" customWidth="1"/>
    <col min="12034" max="12037" width="8.7109375" style="5" customWidth="1"/>
    <col min="12038" max="12038" width="10.85546875" style="5"/>
    <col min="12039" max="12288" width="8.7109375" style="5" customWidth="1"/>
    <col min="12289" max="12289" width="20.7109375" style="5" customWidth="1"/>
    <col min="12290" max="12293" width="8.7109375" style="5" customWidth="1"/>
    <col min="12294" max="12294" width="10.85546875" style="5"/>
    <col min="12295" max="12544" width="8.7109375" style="5" customWidth="1"/>
    <col min="12545" max="12545" width="20.7109375" style="5" customWidth="1"/>
    <col min="12546" max="12549" width="8.7109375" style="5" customWidth="1"/>
    <col min="12550" max="12550" width="10.85546875" style="5"/>
    <col min="12551" max="12800" width="8.7109375" style="5" customWidth="1"/>
    <col min="12801" max="12801" width="20.7109375" style="5" customWidth="1"/>
    <col min="12802" max="12805" width="8.7109375" style="5" customWidth="1"/>
    <col min="12806" max="12806" width="10.85546875" style="5"/>
    <col min="12807" max="13056" width="8.7109375" style="5" customWidth="1"/>
    <col min="13057" max="13057" width="20.7109375" style="5" customWidth="1"/>
    <col min="13058" max="13061" width="8.7109375" style="5" customWidth="1"/>
    <col min="13062" max="13062" width="10.85546875" style="5"/>
    <col min="13063" max="13312" width="8.7109375" style="5" customWidth="1"/>
    <col min="13313" max="13313" width="20.7109375" style="5" customWidth="1"/>
    <col min="13314" max="13317" width="8.7109375" style="5" customWidth="1"/>
    <col min="13318" max="13318" width="10.85546875" style="5"/>
    <col min="13319" max="13568" width="8.7109375" style="5" customWidth="1"/>
    <col min="13569" max="13569" width="20.7109375" style="5" customWidth="1"/>
    <col min="13570" max="13573" width="8.7109375" style="5" customWidth="1"/>
    <col min="13574" max="13574" width="10.85546875" style="5"/>
    <col min="13575" max="13824" width="8.7109375" style="5" customWidth="1"/>
    <col min="13825" max="13825" width="20.7109375" style="5" customWidth="1"/>
    <col min="13826" max="13829" width="8.7109375" style="5" customWidth="1"/>
    <col min="13830" max="13830" width="10.85546875" style="5"/>
    <col min="13831" max="14080" width="8.7109375" style="5" customWidth="1"/>
    <col min="14081" max="14081" width="20.7109375" style="5" customWidth="1"/>
    <col min="14082" max="14085" width="8.7109375" style="5" customWidth="1"/>
    <col min="14086" max="14086" width="10.85546875" style="5"/>
    <col min="14087" max="14336" width="8.7109375" style="5" customWidth="1"/>
    <col min="14337" max="14337" width="20.7109375" style="5" customWidth="1"/>
    <col min="14338" max="14341" width="8.7109375" style="5" customWidth="1"/>
    <col min="14342" max="14342" width="10.85546875" style="5"/>
    <col min="14343" max="14592" width="8.7109375" style="5" customWidth="1"/>
    <col min="14593" max="14593" width="20.7109375" style="5" customWidth="1"/>
    <col min="14594" max="14597" width="8.7109375" style="5" customWidth="1"/>
    <col min="14598" max="14598" width="10.85546875" style="5"/>
    <col min="14599" max="14848" width="8.7109375" style="5" customWidth="1"/>
    <col min="14849" max="14849" width="20.7109375" style="5" customWidth="1"/>
    <col min="14850" max="14853" width="8.7109375" style="5" customWidth="1"/>
    <col min="14854" max="14854" width="10.85546875" style="5"/>
    <col min="14855" max="15104" width="8.7109375" style="5" customWidth="1"/>
    <col min="15105" max="15105" width="20.7109375" style="5" customWidth="1"/>
    <col min="15106" max="15109" width="8.7109375" style="5" customWidth="1"/>
    <col min="15110" max="15110" width="10.85546875" style="5"/>
    <col min="15111" max="15360" width="8.7109375" style="5" customWidth="1"/>
    <col min="15361" max="15361" width="20.7109375" style="5" customWidth="1"/>
    <col min="15362" max="15365" width="8.7109375" style="5" customWidth="1"/>
    <col min="15366" max="15366" width="10.85546875" style="5"/>
    <col min="15367" max="15616" width="8.7109375" style="5" customWidth="1"/>
    <col min="15617" max="15617" width="20.7109375" style="5" customWidth="1"/>
    <col min="15618" max="15621" width="8.7109375" style="5" customWidth="1"/>
    <col min="15622" max="15622" width="10.85546875" style="5"/>
    <col min="15623" max="15872" width="8.7109375" style="5" customWidth="1"/>
    <col min="15873" max="15873" width="20.7109375" style="5" customWidth="1"/>
    <col min="15874" max="15877" width="8.7109375" style="5" customWidth="1"/>
    <col min="15878" max="15878" width="10.85546875" style="5"/>
    <col min="15879" max="16128" width="8.7109375" style="5" customWidth="1"/>
    <col min="16129" max="16129" width="20.7109375" style="5" customWidth="1"/>
    <col min="16130" max="16133" width="8.7109375" style="5" customWidth="1"/>
    <col min="16134" max="16134" width="10.85546875" style="5"/>
    <col min="16135" max="16384" width="8.7109375" style="5" customWidth="1"/>
  </cols>
  <sheetData>
    <row r="1" spans="1:7" x14ac:dyDescent="0.25">
      <c r="A1" s="71" t="s">
        <v>42</v>
      </c>
      <c r="B1" s="5" t="s">
        <v>43</v>
      </c>
    </row>
    <row r="2" spans="1:7" ht="14.45" x14ac:dyDescent="0.35">
      <c r="A2" s="71" t="s">
        <v>44</v>
      </c>
      <c r="B2" s="5" t="s">
        <v>345</v>
      </c>
    </row>
    <row r="4" spans="1:7" x14ac:dyDescent="0.25">
      <c r="B4" s="71" t="s">
        <v>45</v>
      </c>
      <c r="C4" s="71" t="s">
        <v>46</v>
      </c>
      <c r="D4" s="71" t="s">
        <v>47</v>
      </c>
      <c r="E4" s="71" t="s">
        <v>48</v>
      </c>
      <c r="F4" s="72" t="s">
        <v>4</v>
      </c>
      <c r="G4" s="72" t="s">
        <v>9</v>
      </c>
    </row>
    <row r="5" spans="1:7" ht="14.45" x14ac:dyDescent="0.35">
      <c r="A5" s="5" t="s">
        <v>49</v>
      </c>
      <c r="B5" s="32">
        <v>1.18</v>
      </c>
      <c r="C5" s="32">
        <v>1.18</v>
      </c>
      <c r="D5" s="32">
        <v>1.18</v>
      </c>
      <c r="E5" s="32">
        <v>100</v>
      </c>
      <c r="F5" s="73">
        <f>+VALUE(A5)</f>
        <v>42917</v>
      </c>
      <c r="G5" s="74">
        <f>+VALUE(B5)</f>
        <v>1.18</v>
      </c>
    </row>
    <row r="6" spans="1:7" ht="14.45" x14ac:dyDescent="0.35">
      <c r="A6" s="5" t="s">
        <v>50</v>
      </c>
      <c r="B6" s="32">
        <v>1.38</v>
      </c>
      <c r="C6" s="32">
        <v>1.38</v>
      </c>
      <c r="D6" s="32">
        <v>1.38</v>
      </c>
      <c r="E6" s="32">
        <v>100</v>
      </c>
      <c r="F6" s="73">
        <f t="shared" ref="F6:F69" si="0">+VALUE(A6)</f>
        <v>42918</v>
      </c>
      <c r="G6" s="74">
        <f t="shared" ref="G6:G69" si="1">+VALUE(B6)</f>
        <v>1.38</v>
      </c>
    </row>
    <row r="7" spans="1:7" ht="14.45" x14ac:dyDescent="0.35">
      <c r="A7" s="5" t="s">
        <v>51</v>
      </c>
      <c r="B7" s="32">
        <v>0.74</v>
      </c>
      <c r="C7" s="32">
        <v>0.74</v>
      </c>
      <c r="D7" s="32">
        <v>0.74</v>
      </c>
      <c r="E7" s="32">
        <v>100</v>
      </c>
      <c r="F7" s="73">
        <f t="shared" si="0"/>
        <v>42919</v>
      </c>
      <c r="G7" s="74">
        <f t="shared" si="1"/>
        <v>0.74</v>
      </c>
    </row>
    <row r="8" spans="1:7" ht="14.45" x14ac:dyDescent="0.35">
      <c r="A8" s="5" t="s">
        <v>52</v>
      </c>
      <c r="B8" s="32">
        <v>1.31</v>
      </c>
      <c r="C8" s="32">
        <v>1.31</v>
      </c>
      <c r="D8" s="32">
        <v>1.31</v>
      </c>
      <c r="E8" s="32">
        <v>100</v>
      </c>
      <c r="F8" s="73">
        <f t="shared" si="0"/>
        <v>42920</v>
      </c>
      <c r="G8" s="74">
        <f t="shared" si="1"/>
        <v>1.31</v>
      </c>
    </row>
    <row r="9" spans="1:7" ht="14.45" x14ac:dyDescent="0.35">
      <c r="A9" s="5" t="s">
        <v>53</v>
      </c>
      <c r="B9" s="32">
        <v>1.1100000000000001</v>
      </c>
      <c r="C9" s="32">
        <v>1.1100000000000001</v>
      </c>
      <c r="D9" s="32">
        <v>1.1100000000000001</v>
      </c>
      <c r="E9" s="32">
        <v>100</v>
      </c>
      <c r="F9" s="73">
        <f t="shared" si="0"/>
        <v>42921</v>
      </c>
      <c r="G9" s="74">
        <f t="shared" si="1"/>
        <v>1.1100000000000001</v>
      </c>
    </row>
    <row r="10" spans="1:7" ht="14.45" x14ac:dyDescent="0.35">
      <c r="A10" s="5" t="s">
        <v>54</v>
      </c>
      <c r="B10" s="32">
        <v>1.54</v>
      </c>
      <c r="C10" s="32">
        <v>1.54</v>
      </c>
      <c r="D10" s="32">
        <v>1.54</v>
      </c>
      <c r="E10" s="32">
        <v>100</v>
      </c>
      <c r="F10" s="73">
        <f t="shared" si="0"/>
        <v>42922</v>
      </c>
      <c r="G10" s="74">
        <f t="shared" si="1"/>
        <v>1.54</v>
      </c>
    </row>
    <row r="11" spans="1:7" ht="14.45" x14ac:dyDescent="0.35">
      <c r="A11" s="5" t="s">
        <v>55</v>
      </c>
      <c r="B11" s="32">
        <v>2.0499999999999998</v>
      </c>
      <c r="C11" s="32">
        <v>2.0499999999999998</v>
      </c>
      <c r="D11" s="32">
        <v>2.0499999999999998</v>
      </c>
      <c r="E11" s="32">
        <v>100</v>
      </c>
      <c r="F11" s="73">
        <f t="shared" si="0"/>
        <v>42923</v>
      </c>
      <c r="G11" s="74">
        <f t="shared" si="1"/>
        <v>2.0499999999999998</v>
      </c>
    </row>
    <row r="12" spans="1:7" ht="14.45" x14ac:dyDescent="0.35">
      <c r="A12" s="5" t="s">
        <v>56</v>
      </c>
      <c r="B12" s="32">
        <v>1.52</v>
      </c>
      <c r="C12" s="32">
        <v>1.52</v>
      </c>
      <c r="D12" s="32">
        <v>1.52</v>
      </c>
      <c r="E12" s="32">
        <v>100</v>
      </c>
      <c r="F12" s="73">
        <f t="shared" si="0"/>
        <v>42924</v>
      </c>
      <c r="G12" s="74">
        <f t="shared" si="1"/>
        <v>1.52</v>
      </c>
    </row>
    <row r="13" spans="1:7" ht="14.45" x14ac:dyDescent="0.35">
      <c r="A13" s="5" t="s">
        <v>57</v>
      </c>
      <c r="B13" s="32">
        <v>2.0099999999999998</v>
      </c>
      <c r="C13" s="32">
        <v>2.0099999999999998</v>
      </c>
      <c r="D13" s="32">
        <v>2.0099999999999998</v>
      </c>
      <c r="E13" s="32">
        <v>100</v>
      </c>
      <c r="F13" s="73">
        <f t="shared" si="0"/>
        <v>42925</v>
      </c>
      <c r="G13" s="74">
        <f t="shared" si="1"/>
        <v>2.0099999999999998</v>
      </c>
    </row>
    <row r="14" spans="1:7" ht="14.45" x14ac:dyDescent="0.35">
      <c r="A14" s="5" t="s">
        <v>58</v>
      </c>
      <c r="B14" s="32">
        <v>2.11</v>
      </c>
      <c r="C14" s="32">
        <v>2.11</v>
      </c>
      <c r="D14" s="32">
        <v>2.11</v>
      </c>
      <c r="E14" s="32">
        <v>100</v>
      </c>
      <c r="F14" s="73">
        <f t="shared" si="0"/>
        <v>42926</v>
      </c>
      <c r="G14" s="74">
        <f t="shared" si="1"/>
        <v>2.11</v>
      </c>
    </row>
    <row r="15" spans="1:7" ht="14.45" x14ac:dyDescent="0.35">
      <c r="A15" s="5" t="s">
        <v>59</v>
      </c>
      <c r="B15" s="32">
        <v>1.61</v>
      </c>
      <c r="C15" s="32">
        <v>1.61</v>
      </c>
      <c r="D15" s="32">
        <v>1.61</v>
      </c>
      <c r="E15" s="32">
        <v>100</v>
      </c>
      <c r="F15" s="73">
        <f t="shared" si="0"/>
        <v>42927</v>
      </c>
      <c r="G15" s="74">
        <f t="shared" si="1"/>
        <v>1.61</v>
      </c>
    </row>
    <row r="16" spans="1:7" ht="14.45" x14ac:dyDescent="0.35">
      <c r="A16" s="5" t="s">
        <v>60</v>
      </c>
      <c r="B16" s="32">
        <v>1.23</v>
      </c>
      <c r="C16" s="32">
        <v>1.23</v>
      </c>
      <c r="D16" s="32">
        <v>1.23</v>
      </c>
      <c r="E16" s="32">
        <v>100</v>
      </c>
      <c r="F16" s="73">
        <f t="shared" si="0"/>
        <v>42928</v>
      </c>
      <c r="G16" s="74">
        <f t="shared" si="1"/>
        <v>1.23</v>
      </c>
    </row>
    <row r="17" spans="1:7" ht="14.45" x14ac:dyDescent="0.35">
      <c r="A17" s="5" t="s">
        <v>61</v>
      </c>
      <c r="B17" s="32">
        <v>1.53</v>
      </c>
      <c r="C17" s="32">
        <v>1.53</v>
      </c>
      <c r="D17" s="32">
        <v>1.53</v>
      </c>
      <c r="E17" s="32">
        <v>100</v>
      </c>
      <c r="F17" s="73">
        <f t="shared" si="0"/>
        <v>42929</v>
      </c>
      <c r="G17" s="74">
        <f t="shared" si="1"/>
        <v>1.53</v>
      </c>
    </row>
    <row r="18" spans="1:7" ht="14.45" x14ac:dyDescent="0.35">
      <c r="A18" s="5" t="s">
        <v>62</v>
      </c>
      <c r="B18" s="32">
        <v>1.35</v>
      </c>
      <c r="C18" s="32">
        <v>1.35</v>
      </c>
      <c r="D18" s="32">
        <v>1.35</v>
      </c>
      <c r="E18" s="32">
        <v>100</v>
      </c>
      <c r="F18" s="73">
        <f t="shared" si="0"/>
        <v>42930</v>
      </c>
      <c r="G18" s="74">
        <f t="shared" si="1"/>
        <v>1.35</v>
      </c>
    </row>
    <row r="19" spans="1:7" ht="14.45" x14ac:dyDescent="0.35">
      <c r="A19" s="5" t="s">
        <v>63</v>
      </c>
      <c r="B19" s="32">
        <v>1.19</v>
      </c>
      <c r="C19" s="32">
        <v>1.19</v>
      </c>
      <c r="D19" s="32">
        <v>1.19</v>
      </c>
      <c r="E19" s="32">
        <v>100</v>
      </c>
      <c r="F19" s="73">
        <f t="shared" si="0"/>
        <v>42931</v>
      </c>
      <c r="G19" s="74">
        <f t="shared" si="1"/>
        <v>1.19</v>
      </c>
    </row>
    <row r="20" spans="1:7" ht="14.45" x14ac:dyDescent="0.35">
      <c r="A20" s="5" t="s">
        <v>64</v>
      </c>
      <c r="B20" s="32">
        <v>1.72</v>
      </c>
      <c r="C20" s="32">
        <v>1.72</v>
      </c>
      <c r="D20" s="32">
        <v>1.72</v>
      </c>
      <c r="E20" s="32">
        <v>100</v>
      </c>
      <c r="F20" s="73">
        <f t="shared" si="0"/>
        <v>42932</v>
      </c>
      <c r="G20" s="74">
        <f t="shared" si="1"/>
        <v>1.72</v>
      </c>
    </row>
    <row r="21" spans="1:7" ht="14.45" x14ac:dyDescent="0.35">
      <c r="A21" s="5" t="s">
        <v>65</v>
      </c>
      <c r="B21" s="32">
        <v>2.57</v>
      </c>
      <c r="C21" s="32">
        <v>2.57</v>
      </c>
      <c r="D21" s="32">
        <v>2.57</v>
      </c>
      <c r="E21" s="32">
        <v>100</v>
      </c>
      <c r="F21" s="73">
        <f t="shared" si="0"/>
        <v>42933</v>
      </c>
      <c r="G21" s="74">
        <f t="shared" si="1"/>
        <v>2.57</v>
      </c>
    </row>
    <row r="22" spans="1:7" ht="14.45" x14ac:dyDescent="0.35">
      <c r="A22" s="5" t="s">
        <v>66</v>
      </c>
      <c r="B22" s="32">
        <v>2.82</v>
      </c>
      <c r="C22" s="32">
        <v>2.82</v>
      </c>
      <c r="D22" s="32">
        <v>2.82</v>
      </c>
      <c r="E22" s="32">
        <v>100</v>
      </c>
      <c r="F22" s="73">
        <f t="shared" si="0"/>
        <v>42934</v>
      </c>
      <c r="G22" s="74">
        <f t="shared" si="1"/>
        <v>2.82</v>
      </c>
    </row>
    <row r="23" spans="1:7" ht="14.45" x14ac:dyDescent="0.35">
      <c r="A23" s="5" t="s">
        <v>67</v>
      </c>
      <c r="B23" s="32">
        <v>2.91</v>
      </c>
      <c r="C23" s="32">
        <v>2.91</v>
      </c>
      <c r="D23" s="32">
        <v>2.91</v>
      </c>
      <c r="E23" s="32">
        <v>100</v>
      </c>
      <c r="F23" s="73">
        <f t="shared" si="0"/>
        <v>42935</v>
      </c>
      <c r="G23" s="74">
        <f t="shared" si="1"/>
        <v>2.91</v>
      </c>
    </row>
    <row r="24" spans="1:7" ht="14.45" x14ac:dyDescent="0.35">
      <c r="A24" s="5" t="s">
        <v>68</v>
      </c>
      <c r="B24" s="32">
        <v>1.74</v>
      </c>
      <c r="C24" s="32">
        <v>1.74</v>
      </c>
      <c r="D24" s="32">
        <v>1.74</v>
      </c>
      <c r="E24" s="32">
        <v>100</v>
      </c>
      <c r="F24" s="73">
        <f t="shared" si="0"/>
        <v>42936</v>
      </c>
      <c r="G24" s="74">
        <f t="shared" si="1"/>
        <v>1.74</v>
      </c>
    </row>
    <row r="25" spans="1:7" ht="14.45" x14ac:dyDescent="0.35">
      <c r="A25" s="5" t="s">
        <v>69</v>
      </c>
      <c r="B25" s="32">
        <v>0.81</v>
      </c>
      <c r="C25" s="32">
        <v>0.81</v>
      </c>
      <c r="D25" s="32">
        <v>0.81</v>
      </c>
      <c r="E25" s="32">
        <v>100</v>
      </c>
      <c r="F25" s="73">
        <f t="shared" si="0"/>
        <v>42937</v>
      </c>
      <c r="G25" s="74">
        <f t="shared" si="1"/>
        <v>0.81</v>
      </c>
    </row>
    <row r="26" spans="1:7" ht="14.45" x14ac:dyDescent="0.35">
      <c r="A26" s="5" t="s">
        <v>70</v>
      </c>
      <c r="B26" s="32">
        <v>0.94</v>
      </c>
      <c r="C26" s="32">
        <v>0.94</v>
      </c>
      <c r="D26" s="32">
        <v>0.94</v>
      </c>
      <c r="E26" s="32">
        <v>100</v>
      </c>
      <c r="F26" s="73">
        <f t="shared" si="0"/>
        <v>42938</v>
      </c>
      <c r="G26" s="74">
        <f t="shared" si="1"/>
        <v>0.94</v>
      </c>
    </row>
    <row r="27" spans="1:7" ht="14.45" x14ac:dyDescent="0.35">
      <c r="A27" s="5" t="s">
        <v>71</v>
      </c>
      <c r="B27" s="32">
        <v>1.54</v>
      </c>
      <c r="C27" s="32">
        <v>1.54</v>
      </c>
      <c r="D27" s="32">
        <v>1.54</v>
      </c>
      <c r="E27" s="32">
        <v>100</v>
      </c>
      <c r="F27" s="73">
        <f t="shared" si="0"/>
        <v>42939</v>
      </c>
      <c r="G27" s="74">
        <f t="shared" si="1"/>
        <v>1.54</v>
      </c>
    </row>
    <row r="28" spans="1:7" ht="14.45" x14ac:dyDescent="0.35">
      <c r="A28" s="5" t="s">
        <v>72</v>
      </c>
      <c r="B28" s="32">
        <v>1.63</v>
      </c>
      <c r="C28" s="32">
        <v>1.63</v>
      </c>
      <c r="D28" s="32">
        <v>1.63</v>
      </c>
      <c r="E28" s="32">
        <v>100</v>
      </c>
      <c r="F28" s="73">
        <f t="shared" si="0"/>
        <v>42940</v>
      </c>
      <c r="G28" s="74">
        <f t="shared" si="1"/>
        <v>1.63</v>
      </c>
    </row>
    <row r="29" spans="1:7" ht="14.45" x14ac:dyDescent="0.35">
      <c r="A29" s="5" t="s">
        <v>73</v>
      </c>
      <c r="B29" s="32">
        <v>1.41</v>
      </c>
      <c r="C29" s="32">
        <v>1.41</v>
      </c>
      <c r="D29" s="32">
        <v>1.41</v>
      </c>
      <c r="E29" s="32">
        <v>100</v>
      </c>
      <c r="F29" s="73">
        <f t="shared" si="0"/>
        <v>42941</v>
      </c>
      <c r="G29" s="74">
        <f t="shared" si="1"/>
        <v>1.41</v>
      </c>
    </row>
    <row r="30" spans="1:7" ht="14.45" x14ac:dyDescent="0.35">
      <c r="A30" s="5" t="s">
        <v>74</v>
      </c>
      <c r="B30" s="32">
        <v>2.25</v>
      </c>
      <c r="C30" s="32">
        <v>2.25</v>
      </c>
      <c r="D30" s="32">
        <v>2.25</v>
      </c>
      <c r="E30" s="32">
        <v>100</v>
      </c>
      <c r="F30" s="73">
        <f t="shared" si="0"/>
        <v>42942</v>
      </c>
      <c r="G30" s="74">
        <f t="shared" si="1"/>
        <v>2.25</v>
      </c>
    </row>
    <row r="31" spans="1:7" ht="14.45" x14ac:dyDescent="0.35">
      <c r="A31" s="5" t="s">
        <v>75</v>
      </c>
      <c r="B31" s="32">
        <v>1.22</v>
      </c>
      <c r="C31" s="32">
        <v>1.22</v>
      </c>
      <c r="D31" s="32">
        <v>1.22</v>
      </c>
      <c r="E31" s="32">
        <v>100</v>
      </c>
      <c r="F31" s="73">
        <f t="shared" si="0"/>
        <v>42943</v>
      </c>
      <c r="G31" s="74">
        <f t="shared" si="1"/>
        <v>1.22</v>
      </c>
    </row>
    <row r="32" spans="1:7" ht="14.45" x14ac:dyDescent="0.35">
      <c r="A32" s="5" t="s">
        <v>76</v>
      </c>
      <c r="B32" s="32">
        <v>1.1599999999999999</v>
      </c>
      <c r="C32" s="32">
        <v>1.1599999999999999</v>
      </c>
      <c r="D32" s="32">
        <v>1.1599999999999999</v>
      </c>
      <c r="E32" s="32">
        <v>100</v>
      </c>
      <c r="F32" s="73">
        <f t="shared" si="0"/>
        <v>42944</v>
      </c>
      <c r="G32" s="74">
        <f t="shared" si="1"/>
        <v>1.1599999999999999</v>
      </c>
    </row>
    <row r="33" spans="1:7" ht="14.45" x14ac:dyDescent="0.35">
      <c r="A33" s="5" t="s">
        <v>77</v>
      </c>
      <c r="B33" s="32">
        <v>1.44</v>
      </c>
      <c r="C33" s="32">
        <v>1.44</v>
      </c>
      <c r="D33" s="32">
        <v>1.44</v>
      </c>
      <c r="E33" s="32">
        <v>100</v>
      </c>
      <c r="F33" s="73">
        <f t="shared" si="0"/>
        <v>42945</v>
      </c>
      <c r="G33" s="74">
        <f t="shared" si="1"/>
        <v>1.44</v>
      </c>
    </row>
    <row r="34" spans="1:7" ht="14.45" x14ac:dyDescent="0.35">
      <c r="A34" s="5" t="s">
        <v>78</v>
      </c>
      <c r="B34" s="32">
        <v>1.62</v>
      </c>
      <c r="C34" s="32">
        <v>1.62</v>
      </c>
      <c r="D34" s="32">
        <v>1.62</v>
      </c>
      <c r="E34" s="32">
        <v>100</v>
      </c>
      <c r="F34" s="73">
        <f t="shared" si="0"/>
        <v>42946</v>
      </c>
      <c r="G34" s="74">
        <f t="shared" si="1"/>
        <v>1.62</v>
      </c>
    </row>
    <row r="35" spans="1:7" ht="14.45" x14ac:dyDescent="0.35">
      <c r="A35" s="5" t="s">
        <v>79</v>
      </c>
      <c r="B35" s="32">
        <v>0.63</v>
      </c>
      <c r="C35" s="32">
        <v>0.63</v>
      </c>
      <c r="D35" s="32">
        <v>0.63</v>
      </c>
      <c r="E35" s="32">
        <v>100</v>
      </c>
      <c r="F35" s="73">
        <f t="shared" si="0"/>
        <v>42947</v>
      </c>
      <c r="G35" s="74">
        <f t="shared" si="1"/>
        <v>0.63</v>
      </c>
    </row>
    <row r="36" spans="1:7" ht="14.45" x14ac:dyDescent="0.35">
      <c r="A36" s="5" t="s">
        <v>80</v>
      </c>
      <c r="B36" s="32">
        <v>1.28</v>
      </c>
      <c r="C36" s="32">
        <v>1.28</v>
      </c>
      <c r="D36" s="32">
        <v>1.28</v>
      </c>
      <c r="E36" s="32">
        <v>100</v>
      </c>
      <c r="F36" s="73">
        <f t="shared" si="0"/>
        <v>42948</v>
      </c>
      <c r="G36" s="74">
        <f t="shared" si="1"/>
        <v>1.28</v>
      </c>
    </row>
    <row r="37" spans="1:7" ht="14.45" x14ac:dyDescent="0.35">
      <c r="A37" s="5" t="s">
        <v>81</v>
      </c>
      <c r="B37" s="32">
        <v>2.97</v>
      </c>
      <c r="C37" s="32">
        <v>2.97</v>
      </c>
      <c r="D37" s="32">
        <v>2.97</v>
      </c>
      <c r="E37" s="32">
        <v>100</v>
      </c>
      <c r="F37" s="73">
        <f t="shared" si="0"/>
        <v>42949</v>
      </c>
      <c r="G37" s="74">
        <f t="shared" si="1"/>
        <v>2.97</v>
      </c>
    </row>
    <row r="38" spans="1:7" ht="14.45" x14ac:dyDescent="0.35">
      <c r="A38" s="5" t="s">
        <v>82</v>
      </c>
      <c r="B38" s="32">
        <v>0.96</v>
      </c>
      <c r="C38" s="32">
        <v>0.96</v>
      </c>
      <c r="D38" s="32">
        <v>0.96</v>
      </c>
      <c r="E38" s="32">
        <v>100</v>
      </c>
      <c r="F38" s="73">
        <f t="shared" si="0"/>
        <v>42950</v>
      </c>
      <c r="G38" s="74">
        <f t="shared" si="1"/>
        <v>0.96</v>
      </c>
    </row>
    <row r="39" spans="1:7" ht="14.45" x14ac:dyDescent="0.35">
      <c r="A39" s="5" t="s">
        <v>83</v>
      </c>
      <c r="B39" s="32">
        <v>1.58</v>
      </c>
      <c r="C39" s="32">
        <v>1.58</v>
      </c>
      <c r="D39" s="32">
        <v>1.58</v>
      </c>
      <c r="E39" s="32">
        <v>100</v>
      </c>
      <c r="F39" s="73">
        <f t="shared" si="0"/>
        <v>42951</v>
      </c>
      <c r="G39" s="74">
        <f t="shared" si="1"/>
        <v>1.58</v>
      </c>
    </row>
    <row r="40" spans="1:7" ht="14.45" x14ac:dyDescent="0.35">
      <c r="A40" s="5" t="s">
        <v>84</v>
      </c>
      <c r="B40" s="32">
        <v>1.62</v>
      </c>
      <c r="C40" s="32">
        <v>1.62</v>
      </c>
      <c r="D40" s="32">
        <v>1.62</v>
      </c>
      <c r="E40" s="32">
        <v>100</v>
      </c>
      <c r="F40" s="73">
        <f t="shared" si="0"/>
        <v>42952</v>
      </c>
      <c r="G40" s="74">
        <f t="shared" si="1"/>
        <v>1.62</v>
      </c>
    </row>
    <row r="41" spans="1:7" ht="14.45" x14ac:dyDescent="0.35">
      <c r="A41" s="5" t="s">
        <v>85</v>
      </c>
      <c r="B41" s="32">
        <v>2.4300000000000002</v>
      </c>
      <c r="C41" s="32">
        <v>2.4300000000000002</v>
      </c>
      <c r="D41" s="32">
        <v>2.4300000000000002</v>
      </c>
      <c r="E41" s="32">
        <v>100</v>
      </c>
      <c r="F41" s="73">
        <f t="shared" si="0"/>
        <v>42953</v>
      </c>
      <c r="G41" s="74">
        <f t="shared" si="1"/>
        <v>2.4300000000000002</v>
      </c>
    </row>
    <row r="42" spans="1:7" ht="14.45" x14ac:dyDescent="0.35">
      <c r="A42" s="5" t="s">
        <v>86</v>
      </c>
      <c r="B42" s="32">
        <v>1.75</v>
      </c>
      <c r="C42" s="32">
        <v>1.75</v>
      </c>
      <c r="D42" s="32">
        <v>1.75</v>
      </c>
      <c r="E42" s="32">
        <v>100</v>
      </c>
      <c r="F42" s="73">
        <f t="shared" si="0"/>
        <v>42954</v>
      </c>
      <c r="G42" s="74">
        <f t="shared" si="1"/>
        <v>1.75</v>
      </c>
    </row>
    <row r="43" spans="1:7" ht="14.45" x14ac:dyDescent="0.35">
      <c r="A43" s="5" t="s">
        <v>87</v>
      </c>
      <c r="B43" s="32">
        <v>3.17</v>
      </c>
      <c r="C43" s="32">
        <v>3.17</v>
      </c>
      <c r="D43" s="32">
        <v>3.17</v>
      </c>
      <c r="E43" s="32">
        <v>100</v>
      </c>
      <c r="F43" s="73">
        <f t="shared" si="0"/>
        <v>42955</v>
      </c>
      <c r="G43" s="74">
        <f t="shared" si="1"/>
        <v>3.17</v>
      </c>
    </row>
    <row r="44" spans="1:7" ht="14.45" x14ac:dyDescent="0.35">
      <c r="A44" s="5" t="s">
        <v>88</v>
      </c>
      <c r="B44" s="32">
        <v>1.9</v>
      </c>
      <c r="C44" s="32">
        <v>1.9</v>
      </c>
      <c r="D44" s="32">
        <v>1.9</v>
      </c>
      <c r="E44" s="32">
        <v>100</v>
      </c>
      <c r="F44" s="73">
        <f t="shared" si="0"/>
        <v>42956</v>
      </c>
      <c r="G44" s="74">
        <f t="shared" si="1"/>
        <v>1.9</v>
      </c>
    </row>
    <row r="45" spans="1:7" ht="14.45" x14ac:dyDescent="0.35">
      <c r="A45" s="5" t="s">
        <v>89</v>
      </c>
      <c r="B45" s="32">
        <v>1.66</v>
      </c>
      <c r="C45" s="32">
        <v>1.66</v>
      </c>
      <c r="D45" s="32">
        <v>1.66</v>
      </c>
      <c r="E45" s="32">
        <v>100</v>
      </c>
      <c r="F45" s="73">
        <f t="shared" si="0"/>
        <v>42957</v>
      </c>
      <c r="G45" s="74">
        <f t="shared" si="1"/>
        <v>1.66</v>
      </c>
    </row>
    <row r="46" spans="1:7" ht="14.45" x14ac:dyDescent="0.35">
      <c r="A46" s="5" t="s">
        <v>90</v>
      </c>
      <c r="B46" s="32">
        <v>0.91</v>
      </c>
      <c r="C46" s="32">
        <v>0.91</v>
      </c>
      <c r="D46" s="32">
        <v>0.91</v>
      </c>
      <c r="E46" s="32">
        <v>100</v>
      </c>
      <c r="F46" s="73">
        <f t="shared" si="0"/>
        <v>42958</v>
      </c>
      <c r="G46" s="74">
        <f t="shared" si="1"/>
        <v>0.91</v>
      </c>
    </row>
    <row r="47" spans="1:7" ht="14.45" x14ac:dyDescent="0.35">
      <c r="A47" s="5" t="s">
        <v>91</v>
      </c>
      <c r="B47" s="32">
        <v>1.67</v>
      </c>
      <c r="C47" s="32">
        <v>1.67</v>
      </c>
      <c r="D47" s="32">
        <v>1.67</v>
      </c>
      <c r="E47" s="32">
        <v>100</v>
      </c>
      <c r="F47" s="73">
        <f t="shared" si="0"/>
        <v>42959</v>
      </c>
      <c r="G47" s="74">
        <f t="shared" si="1"/>
        <v>1.67</v>
      </c>
    </row>
    <row r="48" spans="1:7" ht="14.45" x14ac:dyDescent="0.35">
      <c r="A48" s="5" t="s">
        <v>92</v>
      </c>
      <c r="B48" s="32">
        <v>2.3199999999999998</v>
      </c>
      <c r="C48" s="32">
        <v>2.3199999999999998</v>
      </c>
      <c r="D48" s="32">
        <v>2.3199999999999998</v>
      </c>
      <c r="E48" s="32">
        <v>100</v>
      </c>
      <c r="F48" s="73">
        <f t="shared" si="0"/>
        <v>42960</v>
      </c>
      <c r="G48" s="74">
        <f t="shared" si="1"/>
        <v>2.3199999999999998</v>
      </c>
    </row>
    <row r="49" spans="1:7" ht="14.45" x14ac:dyDescent="0.35">
      <c r="A49" s="5" t="s">
        <v>93</v>
      </c>
      <c r="B49" s="32">
        <v>2.73</v>
      </c>
      <c r="C49" s="32">
        <v>2.73</v>
      </c>
      <c r="D49" s="32">
        <v>2.73</v>
      </c>
      <c r="E49" s="32">
        <v>100</v>
      </c>
      <c r="F49" s="73">
        <f t="shared" si="0"/>
        <v>42961</v>
      </c>
      <c r="G49" s="74">
        <f t="shared" si="1"/>
        <v>2.73</v>
      </c>
    </row>
    <row r="50" spans="1:7" ht="14.45" x14ac:dyDescent="0.35">
      <c r="A50" s="5" t="s">
        <v>94</v>
      </c>
      <c r="B50" s="32">
        <v>1.99</v>
      </c>
      <c r="C50" s="32">
        <v>1.99</v>
      </c>
      <c r="D50" s="32">
        <v>1.99</v>
      </c>
      <c r="E50" s="32">
        <v>100</v>
      </c>
      <c r="F50" s="73">
        <f t="shared" si="0"/>
        <v>42962</v>
      </c>
      <c r="G50" s="74">
        <f t="shared" si="1"/>
        <v>1.99</v>
      </c>
    </row>
    <row r="51" spans="1:7" ht="14.45" x14ac:dyDescent="0.35">
      <c r="A51" s="5" t="s">
        <v>95</v>
      </c>
      <c r="B51" s="32">
        <v>2.13</v>
      </c>
      <c r="C51" s="32">
        <v>2.13</v>
      </c>
      <c r="D51" s="32">
        <v>2.13</v>
      </c>
      <c r="E51" s="32">
        <v>100</v>
      </c>
      <c r="F51" s="73">
        <f t="shared" si="0"/>
        <v>42963</v>
      </c>
      <c r="G51" s="74">
        <f t="shared" si="1"/>
        <v>2.13</v>
      </c>
    </row>
    <row r="52" spans="1:7" ht="14.45" x14ac:dyDescent="0.35">
      <c r="A52" s="5" t="s">
        <v>96</v>
      </c>
      <c r="B52" s="32">
        <v>2.5499999999999998</v>
      </c>
      <c r="C52" s="32">
        <v>2.5499999999999998</v>
      </c>
      <c r="D52" s="32">
        <v>2.5499999999999998</v>
      </c>
      <c r="E52" s="32">
        <v>100</v>
      </c>
      <c r="F52" s="73">
        <f t="shared" si="0"/>
        <v>42964</v>
      </c>
      <c r="G52" s="74">
        <f t="shared" si="1"/>
        <v>2.5499999999999998</v>
      </c>
    </row>
    <row r="53" spans="1:7" ht="14.45" x14ac:dyDescent="0.35">
      <c r="A53" s="5" t="s">
        <v>97</v>
      </c>
      <c r="B53" s="32">
        <v>1.84</v>
      </c>
      <c r="C53" s="32">
        <v>1.84</v>
      </c>
      <c r="D53" s="32">
        <v>1.84</v>
      </c>
      <c r="E53" s="32">
        <v>100</v>
      </c>
      <c r="F53" s="73">
        <f t="shared" si="0"/>
        <v>42965</v>
      </c>
      <c r="G53" s="74">
        <f t="shared" si="1"/>
        <v>1.84</v>
      </c>
    </row>
    <row r="54" spans="1:7" ht="14.45" x14ac:dyDescent="0.35">
      <c r="A54" s="5" t="s">
        <v>98</v>
      </c>
      <c r="B54" s="32">
        <v>2.37</v>
      </c>
      <c r="C54" s="32">
        <v>2.37</v>
      </c>
      <c r="D54" s="32">
        <v>2.37</v>
      </c>
      <c r="E54" s="32">
        <v>100</v>
      </c>
      <c r="F54" s="73">
        <f t="shared" si="0"/>
        <v>42966</v>
      </c>
      <c r="G54" s="74">
        <f t="shared" si="1"/>
        <v>2.37</v>
      </c>
    </row>
    <row r="55" spans="1:7" ht="14.45" x14ac:dyDescent="0.35">
      <c r="A55" s="5" t="s">
        <v>99</v>
      </c>
      <c r="B55" s="32">
        <v>3.47</v>
      </c>
      <c r="C55" s="32">
        <v>3.47</v>
      </c>
      <c r="D55" s="32">
        <v>3.47</v>
      </c>
      <c r="E55" s="32">
        <v>100</v>
      </c>
      <c r="F55" s="73">
        <f t="shared" si="0"/>
        <v>42967</v>
      </c>
      <c r="G55" s="74">
        <f t="shared" si="1"/>
        <v>3.47</v>
      </c>
    </row>
    <row r="56" spans="1:7" ht="14.45" x14ac:dyDescent="0.35">
      <c r="A56" s="5" t="s">
        <v>100</v>
      </c>
      <c r="B56" s="32">
        <v>4.28</v>
      </c>
      <c r="C56" s="32">
        <v>4.28</v>
      </c>
      <c r="D56" s="32">
        <v>4.28</v>
      </c>
      <c r="E56" s="32">
        <v>100</v>
      </c>
      <c r="F56" s="73">
        <f t="shared" si="0"/>
        <v>42968</v>
      </c>
      <c r="G56" s="74">
        <f t="shared" si="1"/>
        <v>4.28</v>
      </c>
    </row>
    <row r="57" spans="1:7" ht="14.45" x14ac:dyDescent="0.35">
      <c r="A57" s="5" t="s">
        <v>101</v>
      </c>
      <c r="B57" s="32">
        <v>1.27</v>
      </c>
      <c r="C57" s="32">
        <v>1.27</v>
      </c>
      <c r="D57" s="32">
        <v>1.27</v>
      </c>
      <c r="E57" s="32">
        <v>100</v>
      </c>
      <c r="F57" s="73">
        <f t="shared" si="0"/>
        <v>42969</v>
      </c>
      <c r="G57" s="74">
        <f t="shared" si="1"/>
        <v>1.27</v>
      </c>
    </row>
    <row r="58" spans="1:7" ht="14.45" x14ac:dyDescent="0.35">
      <c r="A58" s="5" t="s">
        <v>102</v>
      </c>
      <c r="B58" s="32">
        <v>2.38</v>
      </c>
      <c r="C58" s="32">
        <v>2.38</v>
      </c>
      <c r="D58" s="32">
        <v>2.38</v>
      </c>
      <c r="E58" s="32">
        <v>100</v>
      </c>
      <c r="F58" s="73">
        <f t="shared" si="0"/>
        <v>42970</v>
      </c>
      <c r="G58" s="74">
        <f t="shared" si="1"/>
        <v>2.38</v>
      </c>
    </row>
    <row r="59" spans="1:7" ht="14.45" x14ac:dyDescent="0.35">
      <c r="A59" s="5" t="s">
        <v>103</v>
      </c>
      <c r="B59" s="32">
        <v>1.72</v>
      </c>
      <c r="C59" s="32">
        <v>1.72</v>
      </c>
      <c r="D59" s="32">
        <v>1.72</v>
      </c>
      <c r="E59" s="32">
        <v>100</v>
      </c>
      <c r="F59" s="73">
        <f t="shared" si="0"/>
        <v>42971</v>
      </c>
      <c r="G59" s="74">
        <f t="shared" si="1"/>
        <v>1.72</v>
      </c>
    </row>
    <row r="60" spans="1:7" ht="14.45" x14ac:dyDescent="0.35">
      <c r="A60" s="5" t="s">
        <v>104</v>
      </c>
      <c r="B60" s="32">
        <v>2.34</v>
      </c>
      <c r="C60" s="32">
        <v>2.34</v>
      </c>
      <c r="D60" s="32">
        <v>2.34</v>
      </c>
      <c r="E60" s="32">
        <v>100</v>
      </c>
      <c r="F60" s="73">
        <f t="shared" si="0"/>
        <v>42972</v>
      </c>
      <c r="G60" s="74">
        <f t="shared" si="1"/>
        <v>2.34</v>
      </c>
    </row>
    <row r="61" spans="1:7" ht="14.45" x14ac:dyDescent="0.35">
      <c r="A61" s="5" t="s">
        <v>105</v>
      </c>
      <c r="B61" s="32">
        <v>2.98</v>
      </c>
      <c r="C61" s="32">
        <v>2.98</v>
      </c>
      <c r="D61" s="32">
        <v>2.98</v>
      </c>
      <c r="E61" s="32">
        <v>100</v>
      </c>
      <c r="F61" s="73">
        <f t="shared" si="0"/>
        <v>42973</v>
      </c>
      <c r="G61" s="74">
        <f t="shared" si="1"/>
        <v>2.98</v>
      </c>
    </row>
    <row r="62" spans="1:7" ht="14.45" x14ac:dyDescent="0.35">
      <c r="A62" s="5" t="s">
        <v>106</v>
      </c>
      <c r="B62" s="32">
        <v>1.95</v>
      </c>
      <c r="C62" s="32">
        <v>1.95</v>
      </c>
      <c r="D62" s="32">
        <v>1.95</v>
      </c>
      <c r="E62" s="32">
        <v>100</v>
      </c>
      <c r="F62" s="73">
        <f t="shared" si="0"/>
        <v>42974</v>
      </c>
      <c r="G62" s="74">
        <f t="shared" si="1"/>
        <v>1.95</v>
      </c>
    </row>
    <row r="63" spans="1:7" ht="14.45" x14ac:dyDescent="0.35">
      <c r="A63" s="5" t="s">
        <v>107</v>
      </c>
      <c r="B63" s="32">
        <v>2.39</v>
      </c>
      <c r="C63" s="32">
        <v>2.39</v>
      </c>
      <c r="D63" s="32">
        <v>2.39</v>
      </c>
      <c r="E63" s="32">
        <v>100</v>
      </c>
      <c r="F63" s="73">
        <f t="shared" si="0"/>
        <v>42975</v>
      </c>
      <c r="G63" s="74">
        <f t="shared" si="1"/>
        <v>2.39</v>
      </c>
    </row>
    <row r="64" spans="1:7" ht="14.45" x14ac:dyDescent="0.35">
      <c r="A64" s="5" t="s">
        <v>108</v>
      </c>
      <c r="B64" s="32">
        <v>2.82</v>
      </c>
      <c r="C64" s="32">
        <v>2.82</v>
      </c>
      <c r="D64" s="32">
        <v>2.82</v>
      </c>
      <c r="E64" s="32">
        <v>100</v>
      </c>
      <c r="F64" s="73">
        <f t="shared" si="0"/>
        <v>42976</v>
      </c>
      <c r="G64" s="74">
        <f t="shared" si="1"/>
        <v>2.82</v>
      </c>
    </row>
    <row r="65" spans="1:7" ht="14.45" x14ac:dyDescent="0.35">
      <c r="A65" s="5" t="s">
        <v>109</v>
      </c>
      <c r="B65" s="32">
        <v>3.07</v>
      </c>
      <c r="C65" s="32">
        <v>3.07</v>
      </c>
      <c r="D65" s="32">
        <v>3.07</v>
      </c>
      <c r="E65" s="32">
        <v>100</v>
      </c>
      <c r="F65" s="73">
        <f t="shared" si="0"/>
        <v>42977</v>
      </c>
      <c r="G65" s="74">
        <f t="shared" si="1"/>
        <v>3.07</v>
      </c>
    </row>
    <row r="66" spans="1:7" ht="14.45" x14ac:dyDescent="0.35">
      <c r="A66" s="5" t="s">
        <v>110</v>
      </c>
      <c r="B66" s="32">
        <v>2.3199999999999998</v>
      </c>
      <c r="C66" s="32">
        <v>2.3199999999999998</v>
      </c>
      <c r="D66" s="32">
        <v>2.3199999999999998</v>
      </c>
      <c r="E66" s="32">
        <v>100</v>
      </c>
      <c r="F66" s="73">
        <f t="shared" si="0"/>
        <v>42978</v>
      </c>
      <c r="G66" s="74">
        <f t="shared" si="1"/>
        <v>2.3199999999999998</v>
      </c>
    </row>
    <row r="67" spans="1:7" ht="14.45" x14ac:dyDescent="0.35">
      <c r="A67" s="5" t="s">
        <v>111</v>
      </c>
      <c r="B67" s="32">
        <v>2.62</v>
      </c>
      <c r="C67" s="32">
        <v>2.62</v>
      </c>
      <c r="D67" s="32">
        <v>2.62</v>
      </c>
      <c r="E67" s="32">
        <v>100</v>
      </c>
      <c r="F67" s="73">
        <f t="shared" si="0"/>
        <v>42979</v>
      </c>
      <c r="G67" s="74">
        <f t="shared" si="1"/>
        <v>2.62</v>
      </c>
    </row>
    <row r="68" spans="1:7" ht="14.45" x14ac:dyDescent="0.35">
      <c r="A68" s="5" t="s">
        <v>112</v>
      </c>
      <c r="B68" s="32">
        <v>3.21</v>
      </c>
      <c r="C68" s="32">
        <v>3.21</v>
      </c>
      <c r="D68" s="32">
        <v>3.21</v>
      </c>
      <c r="E68" s="32">
        <v>100</v>
      </c>
      <c r="F68" s="73">
        <f t="shared" si="0"/>
        <v>42980</v>
      </c>
      <c r="G68" s="74">
        <f t="shared" si="1"/>
        <v>3.21</v>
      </c>
    </row>
    <row r="69" spans="1:7" ht="14.45" x14ac:dyDescent="0.35">
      <c r="A69" s="5" t="s">
        <v>113</v>
      </c>
      <c r="B69" s="32">
        <v>2.16</v>
      </c>
      <c r="C69" s="32">
        <v>2.16</v>
      </c>
      <c r="D69" s="32">
        <v>2.16</v>
      </c>
      <c r="E69" s="32">
        <v>100</v>
      </c>
      <c r="F69" s="73">
        <f t="shared" si="0"/>
        <v>42981</v>
      </c>
      <c r="G69" s="74">
        <f t="shared" si="1"/>
        <v>2.16</v>
      </c>
    </row>
    <row r="70" spans="1:7" ht="14.45" x14ac:dyDescent="0.35">
      <c r="A70" s="5" t="s">
        <v>114</v>
      </c>
      <c r="B70" s="32">
        <v>3.88</v>
      </c>
      <c r="C70" s="32">
        <v>3.88</v>
      </c>
      <c r="D70" s="32">
        <v>3.88</v>
      </c>
      <c r="E70" s="32">
        <v>100</v>
      </c>
      <c r="F70" s="73">
        <f t="shared" ref="F70:F133" si="2">+VALUE(A70)</f>
        <v>42982</v>
      </c>
      <c r="G70" s="74">
        <f t="shared" ref="G70:G133" si="3">+VALUE(B70)</f>
        <v>3.88</v>
      </c>
    </row>
    <row r="71" spans="1:7" ht="14.45" x14ac:dyDescent="0.35">
      <c r="A71" s="5" t="s">
        <v>115</v>
      </c>
      <c r="B71" s="32">
        <v>3.97</v>
      </c>
      <c r="C71" s="32">
        <v>3.97</v>
      </c>
      <c r="D71" s="32">
        <v>3.97</v>
      </c>
      <c r="E71" s="32">
        <v>100</v>
      </c>
      <c r="F71" s="73">
        <f t="shared" si="2"/>
        <v>42983</v>
      </c>
      <c r="G71" s="74">
        <f t="shared" si="3"/>
        <v>3.97</v>
      </c>
    </row>
    <row r="72" spans="1:7" ht="14.45" x14ac:dyDescent="0.35">
      <c r="A72" s="5" t="s">
        <v>116</v>
      </c>
      <c r="B72" s="32">
        <v>3.01</v>
      </c>
      <c r="C72" s="32">
        <v>3.01</v>
      </c>
      <c r="D72" s="32">
        <v>3.01</v>
      </c>
      <c r="E72" s="32">
        <v>100</v>
      </c>
      <c r="F72" s="73">
        <f t="shared" si="2"/>
        <v>42984</v>
      </c>
      <c r="G72" s="74">
        <f t="shared" si="3"/>
        <v>3.01</v>
      </c>
    </row>
    <row r="73" spans="1:7" ht="14.45" x14ac:dyDescent="0.35">
      <c r="A73" s="5" t="s">
        <v>117</v>
      </c>
      <c r="B73" s="32">
        <v>1.7</v>
      </c>
      <c r="C73" s="32">
        <v>1.7</v>
      </c>
      <c r="D73" s="32">
        <v>1.7</v>
      </c>
      <c r="E73" s="32">
        <v>100</v>
      </c>
      <c r="F73" s="73">
        <f t="shared" si="2"/>
        <v>42985</v>
      </c>
      <c r="G73" s="74">
        <f t="shared" si="3"/>
        <v>1.7</v>
      </c>
    </row>
    <row r="74" spans="1:7" ht="14.45" x14ac:dyDescent="0.35">
      <c r="A74" s="5" t="s">
        <v>118</v>
      </c>
      <c r="B74" s="32">
        <v>2.5299999999999998</v>
      </c>
      <c r="C74" s="32">
        <v>2.5299999999999998</v>
      </c>
      <c r="D74" s="32">
        <v>2.5299999999999998</v>
      </c>
      <c r="E74" s="32">
        <v>100</v>
      </c>
      <c r="F74" s="73">
        <f t="shared" si="2"/>
        <v>42986</v>
      </c>
      <c r="G74" s="74">
        <f t="shared" si="3"/>
        <v>2.5299999999999998</v>
      </c>
    </row>
    <row r="75" spans="1:7" ht="14.45" x14ac:dyDescent="0.35">
      <c r="A75" s="5" t="s">
        <v>119</v>
      </c>
      <c r="B75" s="32">
        <v>1.43</v>
      </c>
      <c r="C75" s="32">
        <v>1.43</v>
      </c>
      <c r="D75" s="32">
        <v>1.43</v>
      </c>
      <c r="E75" s="32">
        <v>100</v>
      </c>
      <c r="F75" s="73">
        <f t="shared" si="2"/>
        <v>42987</v>
      </c>
      <c r="G75" s="74">
        <f t="shared" si="3"/>
        <v>1.43</v>
      </c>
    </row>
    <row r="76" spans="1:7" ht="14.45" x14ac:dyDescent="0.35">
      <c r="A76" s="5" t="s">
        <v>120</v>
      </c>
      <c r="B76" s="32">
        <v>2.72</v>
      </c>
      <c r="C76" s="32">
        <v>2.72</v>
      </c>
      <c r="D76" s="32">
        <v>2.72</v>
      </c>
      <c r="E76" s="32">
        <v>100</v>
      </c>
      <c r="F76" s="73">
        <f t="shared" si="2"/>
        <v>42988</v>
      </c>
      <c r="G76" s="74">
        <f t="shared" si="3"/>
        <v>2.72</v>
      </c>
    </row>
    <row r="77" spans="1:7" ht="14.45" x14ac:dyDescent="0.35">
      <c r="A77" s="5" t="s">
        <v>121</v>
      </c>
      <c r="B77" s="32">
        <v>3.18</v>
      </c>
      <c r="C77" s="32">
        <v>3.18</v>
      </c>
      <c r="D77" s="32">
        <v>3.18</v>
      </c>
      <c r="E77" s="32">
        <v>100</v>
      </c>
      <c r="F77" s="73">
        <f t="shared" si="2"/>
        <v>42989</v>
      </c>
      <c r="G77" s="74">
        <f t="shared" si="3"/>
        <v>3.18</v>
      </c>
    </row>
    <row r="78" spans="1:7" ht="14.45" x14ac:dyDescent="0.35">
      <c r="A78" s="5" t="s">
        <v>122</v>
      </c>
      <c r="B78" s="32">
        <v>2.36</v>
      </c>
      <c r="C78" s="32">
        <v>2.36</v>
      </c>
      <c r="D78" s="32">
        <v>2.36</v>
      </c>
      <c r="E78" s="32">
        <v>100</v>
      </c>
      <c r="F78" s="73">
        <f t="shared" si="2"/>
        <v>42990</v>
      </c>
      <c r="G78" s="74">
        <f t="shared" si="3"/>
        <v>2.36</v>
      </c>
    </row>
    <row r="79" spans="1:7" ht="14.45" x14ac:dyDescent="0.35">
      <c r="A79" s="5" t="s">
        <v>123</v>
      </c>
      <c r="B79" s="32">
        <v>3.17</v>
      </c>
      <c r="C79" s="32">
        <v>3.17</v>
      </c>
      <c r="D79" s="32">
        <v>3.17</v>
      </c>
      <c r="E79" s="32">
        <v>100</v>
      </c>
      <c r="F79" s="73">
        <f t="shared" si="2"/>
        <v>42991</v>
      </c>
      <c r="G79" s="74">
        <f t="shared" si="3"/>
        <v>3.17</v>
      </c>
    </row>
    <row r="80" spans="1:7" ht="14.45" x14ac:dyDescent="0.35">
      <c r="A80" s="5" t="s">
        <v>124</v>
      </c>
      <c r="B80" s="32">
        <v>3.47</v>
      </c>
      <c r="C80" s="32">
        <v>3.47</v>
      </c>
      <c r="D80" s="32">
        <v>3.47</v>
      </c>
      <c r="E80" s="32">
        <v>100</v>
      </c>
      <c r="F80" s="73">
        <f t="shared" si="2"/>
        <v>42992</v>
      </c>
      <c r="G80" s="74">
        <f t="shared" si="3"/>
        <v>3.47</v>
      </c>
    </row>
    <row r="81" spans="1:7" ht="14.45" x14ac:dyDescent="0.35">
      <c r="A81" s="5" t="s">
        <v>125</v>
      </c>
      <c r="B81" s="32">
        <v>4.37</v>
      </c>
      <c r="C81" s="32">
        <v>4.37</v>
      </c>
      <c r="D81" s="32">
        <v>4.37</v>
      </c>
      <c r="E81" s="32">
        <v>100</v>
      </c>
      <c r="F81" s="73">
        <f t="shared" si="2"/>
        <v>42993</v>
      </c>
      <c r="G81" s="74">
        <f t="shared" si="3"/>
        <v>4.37</v>
      </c>
    </row>
    <row r="82" spans="1:7" ht="14.45" x14ac:dyDescent="0.35">
      <c r="A82" s="5" t="s">
        <v>126</v>
      </c>
      <c r="B82" s="32">
        <v>3.33</v>
      </c>
      <c r="C82" s="32">
        <v>3.33</v>
      </c>
      <c r="D82" s="32">
        <v>3.33</v>
      </c>
      <c r="E82" s="32">
        <v>100</v>
      </c>
      <c r="F82" s="73">
        <f t="shared" si="2"/>
        <v>42994</v>
      </c>
      <c r="G82" s="74">
        <f t="shared" si="3"/>
        <v>3.33</v>
      </c>
    </row>
    <row r="83" spans="1:7" ht="14.45" x14ac:dyDescent="0.35">
      <c r="A83" s="5" t="s">
        <v>127</v>
      </c>
      <c r="B83" s="32">
        <v>1.97</v>
      </c>
      <c r="C83" s="32">
        <v>1.97</v>
      </c>
      <c r="D83" s="32">
        <v>1.97</v>
      </c>
      <c r="E83" s="32">
        <v>100</v>
      </c>
      <c r="F83" s="73">
        <f t="shared" si="2"/>
        <v>42995</v>
      </c>
      <c r="G83" s="74">
        <f t="shared" si="3"/>
        <v>1.97</v>
      </c>
    </row>
    <row r="84" spans="1:7" ht="14.45" x14ac:dyDescent="0.35">
      <c r="A84" s="5" t="s">
        <v>128</v>
      </c>
      <c r="B84" s="32">
        <v>2.3199999999999998</v>
      </c>
      <c r="C84" s="32">
        <v>2.3199999999999998</v>
      </c>
      <c r="D84" s="32">
        <v>2.3199999999999998</v>
      </c>
      <c r="E84" s="32">
        <v>100</v>
      </c>
      <c r="F84" s="73">
        <f t="shared" si="2"/>
        <v>42996</v>
      </c>
      <c r="G84" s="74">
        <f t="shared" si="3"/>
        <v>2.3199999999999998</v>
      </c>
    </row>
    <row r="85" spans="1:7" ht="14.45" x14ac:dyDescent="0.35">
      <c r="A85" s="5" t="s">
        <v>129</v>
      </c>
      <c r="B85" s="32">
        <v>2.36</v>
      </c>
      <c r="C85" s="32">
        <v>2.36</v>
      </c>
      <c r="D85" s="32">
        <v>2.36</v>
      </c>
      <c r="E85" s="32">
        <v>100</v>
      </c>
      <c r="F85" s="73">
        <f t="shared" si="2"/>
        <v>42997</v>
      </c>
      <c r="G85" s="74">
        <f t="shared" si="3"/>
        <v>2.36</v>
      </c>
    </row>
    <row r="86" spans="1:7" ht="14.45" x14ac:dyDescent="0.35">
      <c r="A86" s="5" t="s">
        <v>130</v>
      </c>
      <c r="B86" s="32">
        <v>3.37</v>
      </c>
      <c r="C86" s="32">
        <v>3.37</v>
      </c>
      <c r="D86" s="32">
        <v>3.37</v>
      </c>
      <c r="E86" s="32">
        <v>100</v>
      </c>
      <c r="F86" s="73">
        <f t="shared" si="2"/>
        <v>42998</v>
      </c>
      <c r="G86" s="74">
        <f t="shared" si="3"/>
        <v>3.37</v>
      </c>
    </row>
    <row r="87" spans="1:7" ht="14.45" x14ac:dyDescent="0.35">
      <c r="A87" s="5" t="s">
        <v>131</v>
      </c>
      <c r="B87" s="32">
        <v>3.96</v>
      </c>
      <c r="C87" s="32">
        <v>3.96</v>
      </c>
      <c r="D87" s="32">
        <v>3.96</v>
      </c>
      <c r="E87" s="32">
        <v>100</v>
      </c>
      <c r="F87" s="73">
        <f t="shared" si="2"/>
        <v>42999</v>
      </c>
      <c r="G87" s="74">
        <f t="shared" si="3"/>
        <v>3.96</v>
      </c>
    </row>
    <row r="88" spans="1:7" ht="14.45" x14ac:dyDescent="0.35">
      <c r="A88" s="5" t="s">
        <v>132</v>
      </c>
      <c r="B88" s="32">
        <v>3.67</v>
      </c>
      <c r="C88" s="32">
        <v>3.67</v>
      </c>
      <c r="D88" s="32">
        <v>3.67</v>
      </c>
      <c r="E88" s="32">
        <v>100</v>
      </c>
      <c r="F88" s="73">
        <f t="shared" si="2"/>
        <v>43000</v>
      </c>
      <c r="G88" s="74">
        <f t="shared" si="3"/>
        <v>3.67</v>
      </c>
    </row>
    <row r="89" spans="1:7" ht="14.45" x14ac:dyDescent="0.35">
      <c r="A89" s="5" t="s">
        <v>133</v>
      </c>
      <c r="B89" s="32">
        <v>2.21</v>
      </c>
      <c r="C89" s="32">
        <v>2.21</v>
      </c>
      <c r="D89" s="32">
        <v>2.21</v>
      </c>
      <c r="E89" s="32">
        <v>100</v>
      </c>
      <c r="F89" s="73">
        <f t="shared" si="2"/>
        <v>43001</v>
      </c>
      <c r="G89" s="74">
        <f t="shared" si="3"/>
        <v>2.21</v>
      </c>
    </row>
    <row r="90" spans="1:7" ht="14.45" x14ac:dyDescent="0.35">
      <c r="A90" s="5" t="s">
        <v>134</v>
      </c>
      <c r="B90" s="32">
        <v>3.07</v>
      </c>
      <c r="C90" s="32">
        <v>3.07</v>
      </c>
      <c r="D90" s="32">
        <v>3.07</v>
      </c>
      <c r="E90" s="32">
        <v>100</v>
      </c>
      <c r="F90" s="73">
        <f t="shared" si="2"/>
        <v>43002</v>
      </c>
      <c r="G90" s="74">
        <f t="shared" si="3"/>
        <v>3.07</v>
      </c>
    </row>
    <row r="91" spans="1:7" ht="14.45" x14ac:dyDescent="0.35">
      <c r="A91" s="5" t="s">
        <v>135</v>
      </c>
      <c r="B91" s="32">
        <v>4.6100000000000003</v>
      </c>
      <c r="C91" s="32">
        <v>4.6100000000000003</v>
      </c>
      <c r="D91" s="32">
        <v>4.6100000000000003</v>
      </c>
      <c r="E91" s="32">
        <v>100</v>
      </c>
      <c r="F91" s="73">
        <f t="shared" si="2"/>
        <v>43003</v>
      </c>
      <c r="G91" s="74">
        <f t="shared" si="3"/>
        <v>4.6100000000000003</v>
      </c>
    </row>
    <row r="92" spans="1:7" ht="14.45" x14ac:dyDescent="0.35">
      <c r="A92" s="5" t="s">
        <v>136</v>
      </c>
      <c r="B92" s="32">
        <v>4.37</v>
      </c>
      <c r="C92" s="32">
        <v>4.37</v>
      </c>
      <c r="D92" s="32">
        <v>4.37</v>
      </c>
      <c r="E92" s="32">
        <v>100</v>
      </c>
      <c r="F92" s="73">
        <f t="shared" si="2"/>
        <v>43004</v>
      </c>
      <c r="G92" s="74">
        <f t="shared" si="3"/>
        <v>4.37</v>
      </c>
    </row>
    <row r="93" spans="1:7" ht="14.45" x14ac:dyDescent="0.35">
      <c r="A93" s="5" t="s">
        <v>137</v>
      </c>
      <c r="B93" s="32">
        <v>2.59</v>
      </c>
      <c r="C93" s="32">
        <v>2.59</v>
      </c>
      <c r="D93" s="32">
        <v>2.59</v>
      </c>
      <c r="E93" s="32">
        <v>100</v>
      </c>
      <c r="F93" s="73">
        <f t="shared" si="2"/>
        <v>43005</v>
      </c>
      <c r="G93" s="74">
        <f t="shared" si="3"/>
        <v>2.59</v>
      </c>
    </row>
    <row r="94" spans="1:7" ht="14.45" x14ac:dyDescent="0.35">
      <c r="A94" s="5" t="s">
        <v>138</v>
      </c>
      <c r="B94" s="32">
        <v>2.29</v>
      </c>
      <c r="C94" s="32">
        <v>2.29</v>
      </c>
      <c r="D94" s="32">
        <v>2.29</v>
      </c>
      <c r="E94" s="32">
        <v>100</v>
      </c>
      <c r="F94" s="73">
        <f t="shared" si="2"/>
        <v>43006</v>
      </c>
      <c r="G94" s="74">
        <f t="shared" si="3"/>
        <v>2.29</v>
      </c>
    </row>
    <row r="95" spans="1:7" ht="14.45" x14ac:dyDescent="0.35">
      <c r="A95" s="5" t="s">
        <v>139</v>
      </c>
      <c r="B95" s="32">
        <v>4.21</v>
      </c>
      <c r="C95" s="32">
        <v>4.21</v>
      </c>
      <c r="D95" s="32">
        <v>4.21</v>
      </c>
      <c r="E95" s="32">
        <v>100</v>
      </c>
      <c r="F95" s="73">
        <f t="shared" si="2"/>
        <v>43007</v>
      </c>
      <c r="G95" s="74">
        <f t="shared" si="3"/>
        <v>4.21</v>
      </c>
    </row>
    <row r="96" spans="1:7" ht="14.45" x14ac:dyDescent="0.35">
      <c r="A96" s="5" t="s">
        <v>140</v>
      </c>
      <c r="B96" s="32">
        <v>3.89</v>
      </c>
      <c r="C96" s="32">
        <v>3.89</v>
      </c>
      <c r="D96" s="32">
        <v>3.89</v>
      </c>
      <c r="E96" s="32">
        <v>100</v>
      </c>
      <c r="F96" s="73">
        <f t="shared" si="2"/>
        <v>43008</v>
      </c>
      <c r="G96" s="74">
        <f t="shared" si="3"/>
        <v>3.89</v>
      </c>
    </row>
    <row r="97" spans="1:7" ht="14.45" x14ac:dyDescent="0.35">
      <c r="A97" s="5" t="s">
        <v>141</v>
      </c>
      <c r="B97" s="32">
        <v>4.24</v>
      </c>
      <c r="C97" s="32">
        <v>4.24</v>
      </c>
      <c r="D97" s="32">
        <v>4.24</v>
      </c>
      <c r="E97" s="32">
        <v>100</v>
      </c>
      <c r="F97" s="73">
        <f t="shared" si="2"/>
        <v>43009</v>
      </c>
      <c r="G97" s="74">
        <f t="shared" si="3"/>
        <v>4.24</v>
      </c>
    </row>
    <row r="98" spans="1:7" ht="14.45" x14ac:dyDescent="0.35">
      <c r="A98" s="5" t="s">
        <v>142</v>
      </c>
      <c r="B98" s="32">
        <v>4.55</v>
      </c>
      <c r="C98" s="32">
        <v>4.55</v>
      </c>
      <c r="D98" s="32">
        <v>4.55</v>
      </c>
      <c r="E98" s="32">
        <v>100</v>
      </c>
      <c r="F98" s="73">
        <f t="shared" si="2"/>
        <v>43010</v>
      </c>
      <c r="G98" s="74">
        <f t="shared" si="3"/>
        <v>4.55</v>
      </c>
    </row>
    <row r="99" spans="1:7" ht="14.45" x14ac:dyDescent="0.35">
      <c r="A99" s="5" t="s">
        <v>143</v>
      </c>
      <c r="B99" s="32">
        <v>5.91</v>
      </c>
      <c r="C99" s="32">
        <v>5.91</v>
      </c>
      <c r="D99" s="32">
        <v>5.91</v>
      </c>
      <c r="E99" s="32">
        <v>100</v>
      </c>
      <c r="F99" s="73">
        <f t="shared" si="2"/>
        <v>43011</v>
      </c>
      <c r="G99" s="74">
        <f t="shared" si="3"/>
        <v>5.91</v>
      </c>
    </row>
    <row r="100" spans="1:7" ht="14.45" x14ac:dyDescent="0.35">
      <c r="A100" s="5" t="s">
        <v>144</v>
      </c>
      <c r="B100" s="32">
        <v>4.2</v>
      </c>
      <c r="C100" s="32">
        <v>4.2</v>
      </c>
      <c r="D100" s="32">
        <v>4.2</v>
      </c>
      <c r="E100" s="32">
        <v>100</v>
      </c>
      <c r="F100" s="73">
        <f t="shared" si="2"/>
        <v>43012</v>
      </c>
      <c r="G100" s="74">
        <f t="shared" si="3"/>
        <v>4.2</v>
      </c>
    </row>
    <row r="101" spans="1:7" ht="14.45" x14ac:dyDescent="0.35">
      <c r="A101" s="5" t="s">
        <v>145</v>
      </c>
      <c r="B101" s="32">
        <v>4.3600000000000003</v>
      </c>
      <c r="C101" s="32">
        <v>4.3600000000000003</v>
      </c>
      <c r="D101" s="32">
        <v>4.3600000000000003</v>
      </c>
      <c r="E101" s="32">
        <v>100</v>
      </c>
      <c r="F101" s="73">
        <f t="shared" si="2"/>
        <v>43013</v>
      </c>
      <c r="G101" s="74">
        <f t="shared" si="3"/>
        <v>4.3600000000000003</v>
      </c>
    </row>
    <row r="102" spans="1:7" ht="14.45" x14ac:dyDescent="0.35">
      <c r="A102" s="5" t="s">
        <v>146</v>
      </c>
      <c r="B102" s="32">
        <v>5.42</v>
      </c>
      <c r="C102" s="32">
        <v>5.42</v>
      </c>
      <c r="D102" s="32">
        <v>5.42</v>
      </c>
      <c r="E102" s="32">
        <v>100</v>
      </c>
      <c r="F102" s="73">
        <f t="shared" si="2"/>
        <v>43014</v>
      </c>
      <c r="G102" s="74">
        <f t="shared" si="3"/>
        <v>5.42</v>
      </c>
    </row>
    <row r="103" spans="1:7" ht="14.45" x14ac:dyDescent="0.35">
      <c r="A103" s="5" t="s">
        <v>147</v>
      </c>
      <c r="B103" s="32">
        <v>2.33</v>
      </c>
      <c r="C103" s="32">
        <v>2.33</v>
      </c>
      <c r="D103" s="32">
        <v>2.33</v>
      </c>
      <c r="E103" s="32">
        <v>100</v>
      </c>
      <c r="F103" s="73">
        <f t="shared" si="2"/>
        <v>43015</v>
      </c>
      <c r="G103" s="74">
        <f t="shared" si="3"/>
        <v>2.33</v>
      </c>
    </row>
    <row r="104" spans="1:7" ht="14.45" x14ac:dyDescent="0.35">
      <c r="A104" s="5" t="s">
        <v>148</v>
      </c>
      <c r="B104" s="32">
        <v>4.41</v>
      </c>
      <c r="C104" s="32">
        <v>4.41</v>
      </c>
      <c r="D104" s="32">
        <v>4.41</v>
      </c>
      <c r="E104" s="32">
        <v>100</v>
      </c>
      <c r="F104" s="73">
        <f t="shared" si="2"/>
        <v>43016</v>
      </c>
      <c r="G104" s="74">
        <f t="shared" si="3"/>
        <v>4.41</v>
      </c>
    </row>
    <row r="105" spans="1:7" ht="14.45" x14ac:dyDescent="0.35">
      <c r="A105" s="5" t="s">
        <v>149</v>
      </c>
      <c r="B105" s="32">
        <v>4.2699999999999996</v>
      </c>
      <c r="C105" s="32">
        <v>4.2699999999999996</v>
      </c>
      <c r="D105" s="32">
        <v>4.2699999999999996</v>
      </c>
      <c r="E105" s="32">
        <v>100</v>
      </c>
      <c r="F105" s="73">
        <f t="shared" si="2"/>
        <v>43017</v>
      </c>
      <c r="G105" s="74">
        <f t="shared" si="3"/>
        <v>4.2699999999999996</v>
      </c>
    </row>
    <row r="106" spans="1:7" ht="14.45" x14ac:dyDescent="0.35">
      <c r="A106" s="5" t="s">
        <v>150</v>
      </c>
      <c r="B106" s="32">
        <v>3.89</v>
      </c>
      <c r="C106" s="32">
        <v>3.89</v>
      </c>
      <c r="D106" s="32">
        <v>3.89</v>
      </c>
      <c r="E106" s="32">
        <v>100</v>
      </c>
      <c r="F106" s="73">
        <f t="shared" si="2"/>
        <v>43018</v>
      </c>
      <c r="G106" s="74">
        <f t="shared" si="3"/>
        <v>3.89</v>
      </c>
    </row>
    <row r="107" spans="1:7" ht="14.45" x14ac:dyDescent="0.35">
      <c r="A107" s="5" t="s">
        <v>151</v>
      </c>
      <c r="B107" s="32">
        <v>4.16</v>
      </c>
      <c r="C107" s="32">
        <v>4.16</v>
      </c>
      <c r="D107" s="32">
        <v>4.16</v>
      </c>
      <c r="E107" s="32">
        <v>100</v>
      </c>
      <c r="F107" s="73">
        <f t="shared" si="2"/>
        <v>43019</v>
      </c>
      <c r="G107" s="74">
        <f t="shared" si="3"/>
        <v>4.16</v>
      </c>
    </row>
    <row r="108" spans="1:7" ht="14.45" x14ac:dyDescent="0.35">
      <c r="A108" s="5" t="s">
        <v>152</v>
      </c>
      <c r="B108" s="32">
        <v>4.63</v>
      </c>
      <c r="C108" s="32">
        <v>4.63</v>
      </c>
      <c r="D108" s="32">
        <v>4.63</v>
      </c>
      <c r="E108" s="32">
        <v>100</v>
      </c>
      <c r="F108" s="73">
        <f t="shared" si="2"/>
        <v>43020</v>
      </c>
      <c r="G108" s="74">
        <f t="shared" si="3"/>
        <v>4.63</v>
      </c>
    </row>
    <row r="109" spans="1:7" ht="14.45" x14ac:dyDescent="0.35">
      <c r="A109" s="5" t="s">
        <v>153</v>
      </c>
      <c r="B109" s="32">
        <v>4.96</v>
      </c>
      <c r="C109" s="32">
        <v>4.96</v>
      </c>
      <c r="D109" s="32">
        <v>4.96</v>
      </c>
      <c r="E109" s="32">
        <v>100</v>
      </c>
      <c r="F109" s="73">
        <f t="shared" si="2"/>
        <v>43021</v>
      </c>
      <c r="G109" s="74">
        <f t="shared" si="3"/>
        <v>4.96</v>
      </c>
    </row>
    <row r="110" spans="1:7" ht="14.45" x14ac:dyDescent="0.35">
      <c r="A110" s="5" t="s">
        <v>154</v>
      </c>
      <c r="B110" s="32">
        <v>4.45</v>
      </c>
      <c r="C110" s="32">
        <v>4.45</v>
      </c>
      <c r="D110" s="32">
        <v>4.45</v>
      </c>
      <c r="E110" s="32">
        <v>100</v>
      </c>
      <c r="F110" s="73">
        <f t="shared" si="2"/>
        <v>43022</v>
      </c>
      <c r="G110" s="74">
        <f t="shared" si="3"/>
        <v>4.45</v>
      </c>
    </row>
    <row r="111" spans="1:7" ht="14.45" x14ac:dyDescent="0.35">
      <c r="A111" s="5" t="s">
        <v>155</v>
      </c>
      <c r="B111" s="32">
        <v>5.4</v>
      </c>
      <c r="C111" s="32">
        <v>5.4</v>
      </c>
      <c r="D111" s="32">
        <v>5.4</v>
      </c>
      <c r="E111" s="32">
        <v>100</v>
      </c>
      <c r="F111" s="73">
        <f t="shared" si="2"/>
        <v>43023</v>
      </c>
      <c r="G111" s="74">
        <f t="shared" si="3"/>
        <v>5.4</v>
      </c>
    </row>
    <row r="112" spans="1:7" ht="14.45" x14ac:dyDescent="0.35">
      <c r="A112" s="5" t="s">
        <v>156</v>
      </c>
      <c r="B112" s="32">
        <v>3.74</v>
      </c>
      <c r="C112" s="32">
        <v>3.74</v>
      </c>
      <c r="D112" s="32">
        <v>3.74</v>
      </c>
      <c r="E112" s="32">
        <v>100</v>
      </c>
      <c r="F112" s="73">
        <f t="shared" si="2"/>
        <v>43024</v>
      </c>
      <c r="G112" s="74">
        <f t="shared" si="3"/>
        <v>3.74</v>
      </c>
    </row>
    <row r="113" spans="1:7" ht="14.45" x14ac:dyDescent="0.35">
      <c r="A113" s="5" t="s">
        <v>157</v>
      </c>
      <c r="B113" s="32">
        <v>4.9800000000000004</v>
      </c>
      <c r="C113" s="32">
        <v>4.9800000000000004</v>
      </c>
      <c r="D113" s="32">
        <v>4.9800000000000004</v>
      </c>
      <c r="E113" s="32">
        <v>100</v>
      </c>
      <c r="F113" s="73">
        <f t="shared" si="2"/>
        <v>43025</v>
      </c>
      <c r="G113" s="74">
        <f t="shared" si="3"/>
        <v>4.9800000000000004</v>
      </c>
    </row>
    <row r="114" spans="1:7" ht="14.45" x14ac:dyDescent="0.35">
      <c r="A114" s="5" t="s">
        <v>158</v>
      </c>
      <c r="B114" s="32">
        <v>5.01</v>
      </c>
      <c r="C114" s="32">
        <v>5.01</v>
      </c>
      <c r="D114" s="32">
        <v>5.01</v>
      </c>
      <c r="E114" s="32">
        <v>100</v>
      </c>
      <c r="F114" s="73">
        <f t="shared" si="2"/>
        <v>43026</v>
      </c>
      <c r="G114" s="74">
        <f t="shared" si="3"/>
        <v>5.01</v>
      </c>
    </row>
    <row r="115" spans="1:7" ht="14.45" x14ac:dyDescent="0.35">
      <c r="A115" s="5" t="s">
        <v>159</v>
      </c>
      <c r="B115" s="32">
        <v>6.47</v>
      </c>
      <c r="C115" s="32">
        <v>6.47</v>
      </c>
      <c r="D115" s="32">
        <v>6.47</v>
      </c>
      <c r="E115" s="32">
        <v>100</v>
      </c>
      <c r="F115" s="73">
        <f t="shared" si="2"/>
        <v>43027</v>
      </c>
      <c r="G115" s="74">
        <f t="shared" si="3"/>
        <v>6.47</v>
      </c>
    </row>
    <row r="116" spans="1:7" ht="14.45" x14ac:dyDescent="0.35">
      <c r="A116" s="5" t="s">
        <v>160</v>
      </c>
      <c r="B116" s="32">
        <v>4.08</v>
      </c>
      <c r="C116" s="32">
        <v>4.08</v>
      </c>
      <c r="D116" s="32">
        <v>4.08</v>
      </c>
      <c r="E116" s="32">
        <v>100</v>
      </c>
      <c r="F116" s="73">
        <f t="shared" si="2"/>
        <v>43028</v>
      </c>
      <c r="G116" s="74">
        <f t="shared" si="3"/>
        <v>4.08</v>
      </c>
    </row>
    <row r="117" spans="1:7" ht="14.45" x14ac:dyDescent="0.35">
      <c r="A117" s="5" t="s">
        <v>161</v>
      </c>
      <c r="B117" s="32">
        <v>5.44</v>
      </c>
      <c r="C117" s="32">
        <v>5.44</v>
      </c>
      <c r="D117" s="32">
        <v>5.44</v>
      </c>
      <c r="E117" s="32">
        <v>100</v>
      </c>
      <c r="F117" s="73">
        <f t="shared" si="2"/>
        <v>43029</v>
      </c>
      <c r="G117" s="74">
        <f t="shared" si="3"/>
        <v>5.44</v>
      </c>
    </row>
    <row r="118" spans="1:7" ht="14.45" x14ac:dyDescent="0.35">
      <c r="A118" s="5" t="s">
        <v>162</v>
      </c>
      <c r="B118" s="32">
        <v>5.81</v>
      </c>
      <c r="C118" s="32">
        <v>5.81</v>
      </c>
      <c r="D118" s="32">
        <v>5.81</v>
      </c>
      <c r="E118" s="32">
        <v>100</v>
      </c>
      <c r="F118" s="73">
        <f t="shared" si="2"/>
        <v>43030</v>
      </c>
      <c r="G118" s="74">
        <f t="shared" si="3"/>
        <v>5.81</v>
      </c>
    </row>
    <row r="119" spans="1:7" ht="14.45" x14ac:dyDescent="0.35">
      <c r="A119" s="5" t="s">
        <v>163</v>
      </c>
      <c r="B119" s="32">
        <v>6.25</v>
      </c>
      <c r="C119" s="32">
        <v>6.25</v>
      </c>
      <c r="D119" s="32">
        <v>6.25</v>
      </c>
      <c r="E119" s="32">
        <v>100</v>
      </c>
      <c r="F119" s="73">
        <f t="shared" si="2"/>
        <v>43031</v>
      </c>
      <c r="G119" s="74">
        <f t="shared" si="3"/>
        <v>6.25</v>
      </c>
    </row>
    <row r="120" spans="1:7" ht="14.45" x14ac:dyDescent="0.35">
      <c r="A120" s="5" t="s">
        <v>164</v>
      </c>
      <c r="B120" s="32">
        <v>4.9000000000000004</v>
      </c>
      <c r="C120" s="32">
        <v>4.9000000000000004</v>
      </c>
      <c r="D120" s="32">
        <v>4.9000000000000004</v>
      </c>
      <c r="E120" s="32">
        <v>100</v>
      </c>
      <c r="F120" s="73">
        <f t="shared" si="2"/>
        <v>43032</v>
      </c>
      <c r="G120" s="74">
        <f t="shared" si="3"/>
        <v>4.9000000000000004</v>
      </c>
    </row>
    <row r="121" spans="1:7" ht="14.45" x14ac:dyDescent="0.35">
      <c r="A121" s="5" t="s">
        <v>165</v>
      </c>
      <c r="B121" s="32">
        <v>4.4400000000000004</v>
      </c>
      <c r="C121" s="32">
        <v>4.4400000000000004</v>
      </c>
      <c r="D121" s="32">
        <v>4.4400000000000004</v>
      </c>
      <c r="E121" s="32">
        <v>100</v>
      </c>
      <c r="F121" s="73">
        <f t="shared" si="2"/>
        <v>43033</v>
      </c>
      <c r="G121" s="74">
        <f t="shared" si="3"/>
        <v>4.4400000000000004</v>
      </c>
    </row>
    <row r="122" spans="1:7" ht="14.45" x14ac:dyDescent="0.35">
      <c r="A122" s="5" t="s">
        <v>166</v>
      </c>
      <c r="B122" s="32">
        <v>3.69</v>
      </c>
      <c r="C122" s="32">
        <v>3.69</v>
      </c>
      <c r="D122" s="32">
        <v>3.69</v>
      </c>
      <c r="E122" s="32">
        <v>100</v>
      </c>
      <c r="F122" s="73">
        <f t="shared" si="2"/>
        <v>43034</v>
      </c>
      <c r="G122" s="74">
        <f t="shared" si="3"/>
        <v>3.69</v>
      </c>
    </row>
    <row r="123" spans="1:7" ht="14.45" x14ac:dyDescent="0.35">
      <c r="A123" s="5" t="s">
        <v>167</v>
      </c>
      <c r="B123" s="32">
        <v>4.72</v>
      </c>
      <c r="C123" s="32">
        <v>4.72</v>
      </c>
      <c r="D123" s="32">
        <v>4.72</v>
      </c>
      <c r="E123" s="32">
        <v>100</v>
      </c>
      <c r="F123" s="73">
        <f t="shared" si="2"/>
        <v>43035</v>
      </c>
      <c r="G123" s="74">
        <f t="shared" si="3"/>
        <v>4.72</v>
      </c>
    </row>
    <row r="124" spans="1:7" ht="14.45" x14ac:dyDescent="0.35">
      <c r="A124" s="5" t="s">
        <v>168</v>
      </c>
      <c r="B124" s="32">
        <v>2.88</v>
      </c>
      <c r="C124" s="32">
        <v>2.88</v>
      </c>
      <c r="D124" s="32">
        <v>2.88</v>
      </c>
      <c r="E124" s="32">
        <v>100</v>
      </c>
      <c r="F124" s="73">
        <f t="shared" si="2"/>
        <v>43036</v>
      </c>
      <c r="G124" s="74">
        <f t="shared" si="3"/>
        <v>2.88</v>
      </c>
    </row>
    <row r="125" spans="1:7" ht="14.45" x14ac:dyDescent="0.35">
      <c r="A125" s="5" t="s">
        <v>169</v>
      </c>
      <c r="B125" s="32">
        <v>4.38</v>
      </c>
      <c r="C125" s="32">
        <v>4.38</v>
      </c>
      <c r="D125" s="32">
        <v>4.38</v>
      </c>
      <c r="E125" s="32">
        <v>100</v>
      </c>
      <c r="F125" s="73">
        <f t="shared" si="2"/>
        <v>43037</v>
      </c>
      <c r="G125" s="74">
        <f t="shared" si="3"/>
        <v>4.38</v>
      </c>
    </row>
    <row r="126" spans="1:7" ht="14.45" x14ac:dyDescent="0.35">
      <c r="A126" s="5" t="s">
        <v>170</v>
      </c>
      <c r="B126" s="32">
        <v>5.08</v>
      </c>
      <c r="C126" s="32">
        <v>5.08</v>
      </c>
      <c r="D126" s="32">
        <v>5.08</v>
      </c>
      <c r="E126" s="32">
        <v>100</v>
      </c>
      <c r="F126" s="73">
        <f t="shared" si="2"/>
        <v>43038</v>
      </c>
      <c r="G126" s="74">
        <f t="shared" si="3"/>
        <v>5.08</v>
      </c>
    </row>
    <row r="127" spans="1:7" ht="14.45" x14ac:dyDescent="0.35">
      <c r="A127" s="5" t="s">
        <v>171</v>
      </c>
      <c r="B127" s="32">
        <v>5</v>
      </c>
      <c r="C127" s="32">
        <v>5</v>
      </c>
      <c r="D127" s="32">
        <v>5</v>
      </c>
      <c r="E127" s="32">
        <v>100</v>
      </c>
      <c r="F127" s="73">
        <f t="shared" si="2"/>
        <v>43039</v>
      </c>
      <c r="G127" s="74">
        <f t="shared" si="3"/>
        <v>5</v>
      </c>
    </row>
    <row r="128" spans="1:7" ht="14.45" x14ac:dyDescent="0.35">
      <c r="A128" s="5" t="s">
        <v>172</v>
      </c>
      <c r="B128" s="32">
        <v>5.96</v>
      </c>
      <c r="C128" s="32">
        <v>5.96</v>
      </c>
      <c r="D128" s="32">
        <v>5.96</v>
      </c>
      <c r="E128" s="32">
        <v>100</v>
      </c>
      <c r="F128" s="73">
        <f t="shared" si="2"/>
        <v>43040</v>
      </c>
      <c r="G128" s="74">
        <f t="shared" si="3"/>
        <v>5.96</v>
      </c>
    </row>
    <row r="129" spans="1:7" ht="14.45" x14ac:dyDescent="0.35">
      <c r="A129" s="5" t="s">
        <v>173</v>
      </c>
      <c r="B129" s="32">
        <v>4.8499999999999996</v>
      </c>
      <c r="C129" s="32">
        <v>4.8499999999999996</v>
      </c>
      <c r="D129" s="32">
        <v>4.8499999999999996</v>
      </c>
      <c r="E129" s="32">
        <v>100</v>
      </c>
      <c r="F129" s="73">
        <f t="shared" si="2"/>
        <v>43041</v>
      </c>
      <c r="G129" s="74">
        <f t="shared" si="3"/>
        <v>4.8499999999999996</v>
      </c>
    </row>
    <row r="130" spans="1:7" ht="14.45" x14ac:dyDescent="0.35">
      <c r="A130" s="5" t="s">
        <v>174</v>
      </c>
      <c r="B130" s="32">
        <v>3.56</v>
      </c>
      <c r="C130" s="32">
        <v>3.56</v>
      </c>
      <c r="D130" s="32">
        <v>3.56</v>
      </c>
      <c r="E130" s="32">
        <v>100</v>
      </c>
      <c r="F130" s="73">
        <f t="shared" si="2"/>
        <v>43042</v>
      </c>
      <c r="G130" s="74">
        <f t="shared" si="3"/>
        <v>3.56</v>
      </c>
    </row>
    <row r="131" spans="1:7" ht="14.45" x14ac:dyDescent="0.35">
      <c r="A131" s="5" t="s">
        <v>175</v>
      </c>
      <c r="B131" s="32">
        <v>4.6100000000000003</v>
      </c>
      <c r="C131" s="32">
        <v>4.6100000000000003</v>
      </c>
      <c r="D131" s="32">
        <v>4.6100000000000003</v>
      </c>
      <c r="E131" s="32">
        <v>100</v>
      </c>
      <c r="F131" s="73">
        <f t="shared" si="2"/>
        <v>43043</v>
      </c>
      <c r="G131" s="74">
        <f t="shared" si="3"/>
        <v>4.6100000000000003</v>
      </c>
    </row>
    <row r="132" spans="1:7" ht="14.45" x14ac:dyDescent="0.35">
      <c r="A132" s="5" t="s">
        <v>176</v>
      </c>
      <c r="B132" s="32">
        <v>6.39</v>
      </c>
      <c r="C132" s="32">
        <v>6.39</v>
      </c>
      <c r="D132" s="32">
        <v>6.39</v>
      </c>
      <c r="E132" s="32">
        <v>100</v>
      </c>
      <c r="F132" s="73">
        <f t="shared" si="2"/>
        <v>43044</v>
      </c>
      <c r="G132" s="74">
        <f t="shared" si="3"/>
        <v>6.39</v>
      </c>
    </row>
    <row r="133" spans="1:7" ht="14.45" x14ac:dyDescent="0.35">
      <c r="A133" s="5" t="s">
        <v>177</v>
      </c>
      <c r="B133" s="32">
        <v>4.12</v>
      </c>
      <c r="C133" s="32">
        <v>4.12</v>
      </c>
      <c r="D133" s="32">
        <v>4.12</v>
      </c>
      <c r="E133" s="32">
        <v>100</v>
      </c>
      <c r="F133" s="73">
        <f t="shared" si="2"/>
        <v>43045</v>
      </c>
      <c r="G133" s="74">
        <f t="shared" si="3"/>
        <v>4.12</v>
      </c>
    </row>
    <row r="134" spans="1:7" ht="14.45" x14ac:dyDescent="0.35">
      <c r="A134" s="5" t="s">
        <v>178</v>
      </c>
      <c r="B134" s="32">
        <v>4.8499999999999996</v>
      </c>
      <c r="C134" s="32">
        <v>4.8499999999999996</v>
      </c>
      <c r="D134" s="32">
        <v>4.8499999999999996</v>
      </c>
      <c r="E134" s="32">
        <v>100</v>
      </c>
      <c r="F134" s="73">
        <f t="shared" ref="F134:F197" si="4">+VALUE(A134)</f>
        <v>43046</v>
      </c>
      <c r="G134" s="74">
        <f t="shared" ref="G134:G197" si="5">+VALUE(B134)</f>
        <v>4.8499999999999996</v>
      </c>
    </row>
    <row r="135" spans="1:7" ht="14.45" x14ac:dyDescent="0.35">
      <c r="A135" s="5" t="s">
        <v>179</v>
      </c>
      <c r="B135" s="32">
        <v>6.16</v>
      </c>
      <c r="C135" s="32">
        <v>6.16</v>
      </c>
      <c r="D135" s="32">
        <v>6.16</v>
      </c>
      <c r="E135" s="32">
        <v>100</v>
      </c>
      <c r="F135" s="73">
        <f t="shared" si="4"/>
        <v>43047</v>
      </c>
      <c r="G135" s="74">
        <f t="shared" si="5"/>
        <v>6.16</v>
      </c>
    </row>
    <row r="136" spans="1:7" ht="14.45" x14ac:dyDescent="0.35">
      <c r="A136" s="5" t="s">
        <v>180</v>
      </c>
      <c r="B136" s="32">
        <v>6.95</v>
      </c>
      <c r="C136" s="32">
        <v>6.95</v>
      </c>
      <c r="D136" s="32">
        <v>6.95</v>
      </c>
      <c r="E136" s="32">
        <v>100</v>
      </c>
      <c r="F136" s="73">
        <f t="shared" si="4"/>
        <v>43048</v>
      </c>
      <c r="G136" s="74">
        <f t="shared" si="5"/>
        <v>6.95</v>
      </c>
    </row>
    <row r="137" spans="1:7" ht="14.45" x14ac:dyDescent="0.35">
      <c r="A137" s="5" t="s">
        <v>181</v>
      </c>
      <c r="B137" s="32">
        <v>7.43</v>
      </c>
      <c r="C137" s="32">
        <v>7.43</v>
      </c>
      <c r="D137" s="32">
        <v>7.43</v>
      </c>
      <c r="E137" s="32">
        <v>100</v>
      </c>
      <c r="F137" s="73">
        <f t="shared" si="4"/>
        <v>43049</v>
      </c>
      <c r="G137" s="74">
        <f t="shared" si="5"/>
        <v>7.43</v>
      </c>
    </row>
    <row r="138" spans="1:7" ht="14.45" x14ac:dyDescent="0.35">
      <c r="A138" s="5" t="s">
        <v>182</v>
      </c>
      <c r="B138" s="32">
        <v>4.5</v>
      </c>
      <c r="C138" s="32">
        <v>4.5</v>
      </c>
      <c r="D138" s="32">
        <v>4.5</v>
      </c>
      <c r="E138" s="32">
        <v>100</v>
      </c>
      <c r="F138" s="73">
        <f t="shared" si="4"/>
        <v>43050</v>
      </c>
      <c r="G138" s="74">
        <f t="shared" si="5"/>
        <v>4.5</v>
      </c>
    </row>
    <row r="139" spans="1:7" ht="14.45" x14ac:dyDescent="0.35">
      <c r="A139" s="5" t="s">
        <v>183</v>
      </c>
      <c r="B139" s="32">
        <v>5.09</v>
      </c>
      <c r="C139" s="32">
        <v>5.09</v>
      </c>
      <c r="D139" s="32">
        <v>5.09</v>
      </c>
      <c r="E139" s="32">
        <v>100</v>
      </c>
      <c r="F139" s="73">
        <f t="shared" si="4"/>
        <v>43051</v>
      </c>
      <c r="G139" s="74">
        <f t="shared" si="5"/>
        <v>5.09</v>
      </c>
    </row>
    <row r="140" spans="1:7" ht="14.45" x14ac:dyDescent="0.35">
      <c r="A140" s="5" t="s">
        <v>184</v>
      </c>
      <c r="B140" s="32">
        <v>4.8899999999999997</v>
      </c>
      <c r="C140" s="32">
        <v>4.8899999999999997</v>
      </c>
      <c r="D140" s="32">
        <v>4.8899999999999997</v>
      </c>
      <c r="E140" s="32">
        <v>100</v>
      </c>
      <c r="F140" s="73">
        <f t="shared" si="4"/>
        <v>43052</v>
      </c>
      <c r="G140" s="74">
        <f t="shared" si="5"/>
        <v>4.8899999999999997</v>
      </c>
    </row>
    <row r="141" spans="1:7" ht="14.45" x14ac:dyDescent="0.35">
      <c r="A141" s="5" t="s">
        <v>185</v>
      </c>
      <c r="B141" s="32">
        <v>4.3099999999999996</v>
      </c>
      <c r="C141" s="32">
        <v>4.3099999999999996</v>
      </c>
      <c r="D141" s="32">
        <v>4.3099999999999996</v>
      </c>
      <c r="E141" s="32">
        <v>100</v>
      </c>
      <c r="F141" s="73">
        <f t="shared" si="4"/>
        <v>43053</v>
      </c>
      <c r="G141" s="74">
        <f t="shared" si="5"/>
        <v>4.3099999999999996</v>
      </c>
    </row>
    <row r="142" spans="1:7" ht="14.45" x14ac:dyDescent="0.35">
      <c r="A142" s="5" t="s">
        <v>186</v>
      </c>
      <c r="B142" s="32">
        <v>4.8499999999999996</v>
      </c>
      <c r="C142" s="32">
        <v>4.8499999999999996</v>
      </c>
      <c r="D142" s="32">
        <v>4.8499999999999996</v>
      </c>
      <c r="E142" s="32">
        <v>100</v>
      </c>
      <c r="F142" s="73">
        <f t="shared" si="4"/>
        <v>43054</v>
      </c>
      <c r="G142" s="74">
        <f t="shared" si="5"/>
        <v>4.8499999999999996</v>
      </c>
    </row>
    <row r="143" spans="1:7" ht="14.45" x14ac:dyDescent="0.35">
      <c r="A143" s="5" t="s">
        <v>187</v>
      </c>
      <c r="B143" s="32">
        <v>5.59</v>
      </c>
      <c r="C143" s="32">
        <v>5.59</v>
      </c>
      <c r="D143" s="32">
        <v>5.59</v>
      </c>
      <c r="E143" s="32">
        <v>100</v>
      </c>
      <c r="F143" s="73">
        <f t="shared" si="4"/>
        <v>43055</v>
      </c>
      <c r="G143" s="74">
        <f t="shared" si="5"/>
        <v>5.59</v>
      </c>
    </row>
    <row r="144" spans="1:7" ht="14.45" x14ac:dyDescent="0.35">
      <c r="A144" s="5" t="s">
        <v>188</v>
      </c>
      <c r="B144" s="32">
        <v>5.26</v>
      </c>
      <c r="C144" s="32">
        <v>5.26</v>
      </c>
      <c r="D144" s="32">
        <v>5.26</v>
      </c>
      <c r="E144" s="32">
        <v>100</v>
      </c>
      <c r="F144" s="73">
        <f t="shared" si="4"/>
        <v>43056</v>
      </c>
      <c r="G144" s="74">
        <f t="shared" si="5"/>
        <v>5.26</v>
      </c>
    </row>
    <row r="145" spans="1:7" ht="14.45" x14ac:dyDescent="0.35">
      <c r="A145" s="5" t="s">
        <v>189</v>
      </c>
      <c r="B145" s="32">
        <v>5.01</v>
      </c>
      <c r="C145" s="32">
        <v>5.01</v>
      </c>
      <c r="D145" s="32">
        <v>5.01</v>
      </c>
      <c r="E145" s="32">
        <v>100</v>
      </c>
      <c r="F145" s="73">
        <f t="shared" si="4"/>
        <v>43057</v>
      </c>
      <c r="G145" s="74">
        <f t="shared" si="5"/>
        <v>5.01</v>
      </c>
    </row>
    <row r="146" spans="1:7" ht="14.45" x14ac:dyDescent="0.35">
      <c r="A146" s="5" t="s">
        <v>190</v>
      </c>
      <c r="B146" s="32">
        <v>5.74</v>
      </c>
      <c r="C146" s="32">
        <v>5.74</v>
      </c>
      <c r="D146" s="32">
        <v>5.74</v>
      </c>
      <c r="E146" s="32">
        <v>100</v>
      </c>
      <c r="F146" s="73">
        <f t="shared" si="4"/>
        <v>43058</v>
      </c>
      <c r="G146" s="74">
        <f t="shared" si="5"/>
        <v>5.74</v>
      </c>
    </row>
    <row r="147" spans="1:7" ht="14.45" x14ac:dyDescent="0.35">
      <c r="A147" s="5" t="s">
        <v>191</v>
      </c>
      <c r="B147" s="32">
        <v>5.2</v>
      </c>
      <c r="C147" s="32">
        <v>5.2</v>
      </c>
      <c r="D147" s="32">
        <v>5.2</v>
      </c>
      <c r="E147" s="32">
        <v>100</v>
      </c>
      <c r="F147" s="73">
        <f t="shared" si="4"/>
        <v>43059</v>
      </c>
      <c r="G147" s="74">
        <f t="shared" si="5"/>
        <v>5.2</v>
      </c>
    </row>
    <row r="148" spans="1:7" ht="14.45" x14ac:dyDescent="0.35">
      <c r="A148" s="5" t="s">
        <v>192</v>
      </c>
      <c r="B148" s="32">
        <v>6.38</v>
      </c>
      <c r="C148" s="32">
        <v>6.38</v>
      </c>
      <c r="D148" s="32">
        <v>6.38</v>
      </c>
      <c r="E148" s="32">
        <v>100</v>
      </c>
      <c r="F148" s="73">
        <f t="shared" si="4"/>
        <v>43060</v>
      </c>
      <c r="G148" s="74">
        <f t="shared" si="5"/>
        <v>6.38</v>
      </c>
    </row>
    <row r="149" spans="1:7" ht="14.45" x14ac:dyDescent="0.35">
      <c r="A149" s="5" t="s">
        <v>193</v>
      </c>
      <c r="B149" s="32">
        <v>6.13</v>
      </c>
      <c r="C149" s="32">
        <v>6.13</v>
      </c>
      <c r="D149" s="32">
        <v>6.13</v>
      </c>
      <c r="E149" s="32">
        <v>100</v>
      </c>
      <c r="F149" s="73">
        <f t="shared" si="4"/>
        <v>43061</v>
      </c>
      <c r="G149" s="74">
        <f t="shared" si="5"/>
        <v>6.13</v>
      </c>
    </row>
    <row r="150" spans="1:7" ht="14.45" x14ac:dyDescent="0.35">
      <c r="A150" s="5" t="s">
        <v>194</v>
      </c>
      <c r="B150" s="32">
        <v>4.5199999999999996</v>
      </c>
      <c r="C150" s="32">
        <v>4.5199999999999996</v>
      </c>
      <c r="D150" s="32">
        <v>4.5199999999999996</v>
      </c>
      <c r="E150" s="32">
        <v>100</v>
      </c>
      <c r="F150" s="73">
        <f t="shared" si="4"/>
        <v>43062</v>
      </c>
      <c r="G150" s="74">
        <f t="shared" si="5"/>
        <v>4.5199999999999996</v>
      </c>
    </row>
    <row r="151" spans="1:7" ht="14.45" x14ac:dyDescent="0.35">
      <c r="A151" s="5" t="s">
        <v>195</v>
      </c>
      <c r="B151" s="32">
        <v>4.2300000000000004</v>
      </c>
      <c r="C151" s="32">
        <v>4.2300000000000004</v>
      </c>
      <c r="D151" s="32">
        <v>4.2300000000000004</v>
      </c>
      <c r="E151" s="32">
        <v>100</v>
      </c>
      <c r="F151" s="73">
        <f t="shared" si="4"/>
        <v>43063</v>
      </c>
      <c r="G151" s="74">
        <f t="shared" si="5"/>
        <v>4.2300000000000004</v>
      </c>
    </row>
    <row r="152" spans="1:7" ht="14.45" x14ac:dyDescent="0.35">
      <c r="A152" s="5" t="s">
        <v>196</v>
      </c>
      <c r="B152" s="32">
        <v>5.73</v>
      </c>
      <c r="C152" s="32">
        <v>5.73</v>
      </c>
      <c r="D152" s="32">
        <v>5.73</v>
      </c>
      <c r="E152" s="32">
        <v>100</v>
      </c>
      <c r="F152" s="73">
        <f t="shared" si="4"/>
        <v>43064</v>
      </c>
      <c r="G152" s="74">
        <f t="shared" si="5"/>
        <v>5.73</v>
      </c>
    </row>
    <row r="153" spans="1:7" ht="14.45" x14ac:dyDescent="0.35">
      <c r="A153" s="5" t="s">
        <v>197</v>
      </c>
      <c r="B153" s="32">
        <v>3.48</v>
      </c>
      <c r="C153" s="32">
        <v>3.48</v>
      </c>
      <c r="D153" s="32">
        <v>3.48</v>
      </c>
      <c r="E153" s="32">
        <v>100</v>
      </c>
      <c r="F153" s="73">
        <f t="shared" si="4"/>
        <v>43065</v>
      </c>
      <c r="G153" s="74">
        <f t="shared" si="5"/>
        <v>3.48</v>
      </c>
    </row>
    <row r="154" spans="1:7" ht="14.45" x14ac:dyDescent="0.35">
      <c r="A154" s="5" t="s">
        <v>198</v>
      </c>
      <c r="B154" s="32">
        <v>4.53</v>
      </c>
      <c r="C154" s="32">
        <v>4.53</v>
      </c>
      <c r="D154" s="32">
        <v>4.53</v>
      </c>
      <c r="E154" s="32">
        <v>100</v>
      </c>
      <c r="F154" s="73">
        <f t="shared" si="4"/>
        <v>43066</v>
      </c>
      <c r="G154" s="74">
        <f t="shared" si="5"/>
        <v>4.53</v>
      </c>
    </row>
    <row r="155" spans="1:7" ht="14.45" x14ac:dyDescent="0.35">
      <c r="A155" s="5" t="s">
        <v>199</v>
      </c>
      <c r="B155" s="32">
        <v>4.2300000000000004</v>
      </c>
      <c r="C155" s="32">
        <v>4.2300000000000004</v>
      </c>
      <c r="D155" s="32">
        <v>4.2300000000000004</v>
      </c>
      <c r="E155" s="32">
        <v>100</v>
      </c>
      <c r="F155" s="73">
        <f t="shared" si="4"/>
        <v>43067</v>
      </c>
      <c r="G155" s="74">
        <f t="shared" si="5"/>
        <v>4.2300000000000004</v>
      </c>
    </row>
    <row r="156" spans="1:7" ht="14.45" x14ac:dyDescent="0.35">
      <c r="A156" s="5" t="s">
        <v>200</v>
      </c>
      <c r="B156" s="32">
        <v>4.8499999999999996</v>
      </c>
      <c r="C156" s="32">
        <v>4.8499999999999996</v>
      </c>
      <c r="D156" s="32">
        <v>4.8499999999999996</v>
      </c>
      <c r="E156" s="32">
        <v>100</v>
      </c>
      <c r="F156" s="73">
        <f t="shared" si="4"/>
        <v>43068</v>
      </c>
      <c r="G156" s="74">
        <f t="shared" si="5"/>
        <v>4.8499999999999996</v>
      </c>
    </row>
    <row r="157" spans="1:7" ht="14.45" x14ac:dyDescent="0.35">
      <c r="A157" s="5" t="s">
        <v>201</v>
      </c>
      <c r="B157" s="32">
        <v>5.1100000000000003</v>
      </c>
      <c r="C157" s="32">
        <v>5.1100000000000003</v>
      </c>
      <c r="D157" s="32">
        <v>5.1100000000000003</v>
      </c>
      <c r="E157" s="32">
        <v>100</v>
      </c>
      <c r="F157" s="73">
        <f t="shared" si="4"/>
        <v>43069</v>
      </c>
      <c r="G157" s="74">
        <f t="shared" si="5"/>
        <v>5.1100000000000003</v>
      </c>
    </row>
    <row r="158" spans="1:7" ht="14.45" x14ac:dyDescent="0.35">
      <c r="A158" s="5" t="s">
        <v>202</v>
      </c>
      <c r="B158" s="32">
        <v>3.7</v>
      </c>
      <c r="C158" s="32">
        <v>3.7</v>
      </c>
      <c r="D158" s="32">
        <v>3.7</v>
      </c>
      <c r="E158" s="32">
        <v>100</v>
      </c>
      <c r="F158" s="73">
        <f t="shared" si="4"/>
        <v>43070</v>
      </c>
      <c r="G158" s="74">
        <f t="shared" si="5"/>
        <v>3.7</v>
      </c>
    </row>
    <row r="159" spans="1:7" ht="14.45" x14ac:dyDescent="0.35">
      <c r="A159" s="5" t="s">
        <v>203</v>
      </c>
      <c r="B159" s="32">
        <v>4.2300000000000004</v>
      </c>
      <c r="C159" s="32">
        <v>4.2300000000000004</v>
      </c>
      <c r="D159" s="32">
        <v>4.2300000000000004</v>
      </c>
      <c r="E159" s="32">
        <v>100</v>
      </c>
      <c r="F159" s="73">
        <f t="shared" si="4"/>
        <v>43071</v>
      </c>
      <c r="G159" s="74">
        <f t="shared" si="5"/>
        <v>4.2300000000000004</v>
      </c>
    </row>
    <row r="160" spans="1:7" ht="14.45" x14ac:dyDescent="0.35">
      <c r="A160" s="5" t="s">
        <v>204</v>
      </c>
      <c r="B160" s="32">
        <v>5.64</v>
      </c>
      <c r="C160" s="32">
        <v>5.64</v>
      </c>
      <c r="D160" s="32">
        <v>5.64</v>
      </c>
      <c r="E160" s="32">
        <v>100</v>
      </c>
      <c r="F160" s="73">
        <f t="shared" si="4"/>
        <v>43072</v>
      </c>
      <c r="G160" s="74">
        <f t="shared" si="5"/>
        <v>5.64</v>
      </c>
    </row>
    <row r="161" spans="1:7" ht="14.45" x14ac:dyDescent="0.35">
      <c r="A161" s="5" t="s">
        <v>205</v>
      </c>
      <c r="B161" s="32">
        <v>5.32</v>
      </c>
      <c r="C161" s="32">
        <v>5.32</v>
      </c>
      <c r="D161" s="32">
        <v>5.32</v>
      </c>
      <c r="E161" s="32">
        <v>100</v>
      </c>
      <c r="F161" s="73">
        <f t="shared" si="4"/>
        <v>43073</v>
      </c>
      <c r="G161" s="74">
        <f t="shared" si="5"/>
        <v>5.32</v>
      </c>
    </row>
    <row r="162" spans="1:7" ht="14.45" x14ac:dyDescent="0.35">
      <c r="A162" s="5" t="s">
        <v>206</v>
      </c>
      <c r="B162" s="32">
        <v>5.0999999999999996</v>
      </c>
      <c r="C162" s="32">
        <v>5.0999999999999996</v>
      </c>
      <c r="D162" s="32">
        <v>5.0999999999999996</v>
      </c>
      <c r="E162" s="32">
        <v>100</v>
      </c>
      <c r="F162" s="73">
        <f t="shared" si="4"/>
        <v>43074</v>
      </c>
      <c r="G162" s="74">
        <f t="shared" si="5"/>
        <v>5.0999999999999996</v>
      </c>
    </row>
    <row r="163" spans="1:7" ht="14.45" x14ac:dyDescent="0.35">
      <c r="A163" s="5" t="s">
        <v>207</v>
      </c>
      <c r="B163" s="32">
        <v>5.87</v>
      </c>
      <c r="C163" s="32">
        <v>5.87</v>
      </c>
      <c r="D163" s="32">
        <v>5.87</v>
      </c>
      <c r="E163" s="32">
        <v>100</v>
      </c>
      <c r="F163" s="73">
        <f t="shared" si="4"/>
        <v>43075</v>
      </c>
      <c r="G163" s="74">
        <f t="shared" si="5"/>
        <v>5.87</v>
      </c>
    </row>
    <row r="164" spans="1:7" ht="14.45" x14ac:dyDescent="0.35">
      <c r="A164" s="5" t="s">
        <v>208</v>
      </c>
      <c r="B164" s="32">
        <v>5.72</v>
      </c>
      <c r="C164" s="32">
        <v>5.72</v>
      </c>
      <c r="D164" s="32">
        <v>5.72</v>
      </c>
      <c r="E164" s="32">
        <v>100</v>
      </c>
      <c r="F164" s="73">
        <f t="shared" si="4"/>
        <v>43076</v>
      </c>
      <c r="G164" s="74">
        <f t="shared" si="5"/>
        <v>5.72</v>
      </c>
    </row>
    <row r="165" spans="1:7" ht="14.45" x14ac:dyDescent="0.35">
      <c r="A165" s="5" t="s">
        <v>209</v>
      </c>
      <c r="B165" s="32">
        <v>5.3</v>
      </c>
      <c r="C165" s="32">
        <v>5.3</v>
      </c>
      <c r="D165" s="32">
        <v>5.3</v>
      </c>
      <c r="E165" s="32">
        <v>100</v>
      </c>
      <c r="F165" s="73">
        <f t="shared" si="4"/>
        <v>43077</v>
      </c>
      <c r="G165" s="74">
        <f t="shared" si="5"/>
        <v>5.3</v>
      </c>
    </row>
    <row r="166" spans="1:7" ht="14.45" x14ac:dyDescent="0.35">
      <c r="A166" s="5" t="s">
        <v>210</v>
      </c>
      <c r="B166" s="32">
        <v>5.84</v>
      </c>
      <c r="C166" s="32">
        <v>5.84</v>
      </c>
      <c r="D166" s="32">
        <v>5.84</v>
      </c>
      <c r="E166" s="32">
        <v>100</v>
      </c>
      <c r="F166" s="73">
        <f t="shared" si="4"/>
        <v>43078</v>
      </c>
      <c r="G166" s="74">
        <f t="shared" si="5"/>
        <v>5.84</v>
      </c>
    </row>
    <row r="167" spans="1:7" ht="14.45" x14ac:dyDescent="0.35">
      <c r="A167" s="5" t="s">
        <v>211</v>
      </c>
      <c r="B167" s="32">
        <v>4.3099999999999996</v>
      </c>
      <c r="C167" s="32">
        <v>4.3099999999999996</v>
      </c>
      <c r="D167" s="32">
        <v>4.3099999999999996</v>
      </c>
      <c r="E167" s="32">
        <v>100</v>
      </c>
      <c r="F167" s="73">
        <f t="shared" si="4"/>
        <v>43079</v>
      </c>
      <c r="G167" s="74">
        <f t="shared" si="5"/>
        <v>4.3099999999999996</v>
      </c>
    </row>
    <row r="168" spans="1:7" ht="14.45" x14ac:dyDescent="0.35">
      <c r="A168" s="5" t="s">
        <v>212</v>
      </c>
      <c r="B168" s="32">
        <v>3.91</v>
      </c>
      <c r="C168" s="32">
        <v>3.91</v>
      </c>
      <c r="D168" s="32">
        <v>3.91</v>
      </c>
      <c r="E168" s="32">
        <v>100</v>
      </c>
      <c r="F168" s="73">
        <f t="shared" si="4"/>
        <v>43080</v>
      </c>
      <c r="G168" s="74">
        <f t="shared" si="5"/>
        <v>3.91</v>
      </c>
    </row>
    <row r="169" spans="1:7" ht="14.45" x14ac:dyDescent="0.35">
      <c r="A169" s="5" t="s">
        <v>213</v>
      </c>
      <c r="B169" s="32">
        <v>2.64</v>
      </c>
      <c r="C169" s="32">
        <v>2.64</v>
      </c>
      <c r="D169" s="32">
        <v>2.64</v>
      </c>
      <c r="E169" s="32">
        <v>100</v>
      </c>
      <c r="F169" s="73">
        <f t="shared" si="4"/>
        <v>43081</v>
      </c>
      <c r="G169" s="74">
        <f t="shared" si="5"/>
        <v>2.64</v>
      </c>
    </row>
    <row r="170" spans="1:7" ht="14.45" x14ac:dyDescent="0.35">
      <c r="A170" s="5" t="s">
        <v>214</v>
      </c>
      <c r="B170" s="32">
        <v>5.93</v>
      </c>
      <c r="C170" s="32">
        <v>5.93</v>
      </c>
      <c r="D170" s="32">
        <v>5.93</v>
      </c>
      <c r="E170" s="32">
        <v>100</v>
      </c>
      <c r="F170" s="73">
        <f t="shared" si="4"/>
        <v>43082</v>
      </c>
      <c r="G170" s="74">
        <f t="shared" si="5"/>
        <v>5.93</v>
      </c>
    </row>
    <row r="171" spans="1:7" ht="14.45" x14ac:dyDescent="0.35">
      <c r="A171" s="5" t="s">
        <v>215</v>
      </c>
      <c r="B171" s="32">
        <v>6.14</v>
      </c>
      <c r="C171" s="32">
        <v>6.14</v>
      </c>
      <c r="D171" s="32">
        <v>6.14</v>
      </c>
      <c r="E171" s="32">
        <v>100</v>
      </c>
      <c r="F171" s="73">
        <f t="shared" si="4"/>
        <v>43083</v>
      </c>
      <c r="G171" s="74">
        <f t="shared" si="5"/>
        <v>6.14</v>
      </c>
    </row>
    <row r="172" spans="1:7" ht="14.45" x14ac:dyDescent="0.35">
      <c r="A172" s="5" t="s">
        <v>216</v>
      </c>
      <c r="B172" s="32">
        <v>4.6900000000000004</v>
      </c>
      <c r="C172" s="32">
        <v>4.6900000000000004</v>
      </c>
      <c r="D172" s="32">
        <v>4.6900000000000004</v>
      </c>
      <c r="E172" s="32">
        <v>100</v>
      </c>
      <c r="F172" s="73">
        <f t="shared" si="4"/>
        <v>43084</v>
      </c>
      <c r="G172" s="74">
        <f t="shared" si="5"/>
        <v>4.6900000000000004</v>
      </c>
    </row>
    <row r="173" spans="1:7" ht="14.45" x14ac:dyDescent="0.35">
      <c r="A173" s="5" t="s">
        <v>217</v>
      </c>
      <c r="B173" s="32">
        <v>4.7</v>
      </c>
      <c r="C173" s="32">
        <v>4.7</v>
      </c>
      <c r="D173" s="32">
        <v>4.7</v>
      </c>
      <c r="E173" s="32">
        <v>100</v>
      </c>
      <c r="F173" s="73">
        <f t="shared" si="4"/>
        <v>43085</v>
      </c>
      <c r="G173" s="74">
        <f t="shared" si="5"/>
        <v>4.7</v>
      </c>
    </row>
    <row r="174" spans="1:7" ht="14.45" x14ac:dyDescent="0.35">
      <c r="A174" s="5" t="s">
        <v>218</v>
      </c>
      <c r="B174" s="32">
        <v>5.7</v>
      </c>
      <c r="C174" s="32">
        <v>5.7</v>
      </c>
      <c r="D174" s="32">
        <v>5.7</v>
      </c>
      <c r="E174" s="32">
        <v>100</v>
      </c>
      <c r="F174" s="73">
        <f t="shared" si="4"/>
        <v>43086</v>
      </c>
      <c r="G174" s="74">
        <f t="shared" si="5"/>
        <v>5.7</v>
      </c>
    </row>
    <row r="175" spans="1:7" ht="14.45" x14ac:dyDescent="0.35">
      <c r="A175" s="5" t="s">
        <v>219</v>
      </c>
      <c r="B175" s="32">
        <v>5.46</v>
      </c>
      <c r="C175" s="32">
        <v>5.46</v>
      </c>
      <c r="D175" s="32">
        <v>5.46</v>
      </c>
      <c r="E175" s="32">
        <v>100</v>
      </c>
      <c r="F175" s="73">
        <f t="shared" si="4"/>
        <v>43087</v>
      </c>
      <c r="G175" s="74">
        <f t="shared" si="5"/>
        <v>5.46</v>
      </c>
    </row>
    <row r="176" spans="1:7" ht="14.45" x14ac:dyDescent="0.35">
      <c r="A176" s="5" t="s">
        <v>220</v>
      </c>
      <c r="B176" s="32">
        <v>6.17</v>
      </c>
      <c r="C176" s="32">
        <v>6.17</v>
      </c>
      <c r="D176" s="32">
        <v>6.17</v>
      </c>
      <c r="E176" s="32">
        <v>100</v>
      </c>
      <c r="F176" s="73">
        <f t="shared" si="4"/>
        <v>43088</v>
      </c>
      <c r="G176" s="74">
        <f t="shared" si="5"/>
        <v>6.17</v>
      </c>
    </row>
    <row r="177" spans="1:7" ht="14.45" x14ac:dyDescent="0.35">
      <c r="A177" s="5" t="s">
        <v>221</v>
      </c>
      <c r="B177" s="32">
        <v>5</v>
      </c>
      <c r="C177" s="32">
        <v>5</v>
      </c>
      <c r="D177" s="32">
        <v>5</v>
      </c>
      <c r="E177" s="32">
        <v>100</v>
      </c>
      <c r="F177" s="73">
        <f t="shared" si="4"/>
        <v>43089</v>
      </c>
      <c r="G177" s="74">
        <f t="shared" si="5"/>
        <v>5</v>
      </c>
    </row>
    <row r="178" spans="1:7" ht="14.45" x14ac:dyDescent="0.35">
      <c r="A178" s="5" t="s">
        <v>222</v>
      </c>
      <c r="B178" s="32">
        <v>5.6</v>
      </c>
      <c r="C178" s="32">
        <v>5.6</v>
      </c>
      <c r="D178" s="32">
        <v>5.6</v>
      </c>
      <c r="E178" s="32">
        <v>100</v>
      </c>
      <c r="F178" s="73">
        <f t="shared" si="4"/>
        <v>43090</v>
      </c>
      <c r="G178" s="74">
        <f t="shared" si="5"/>
        <v>5.6</v>
      </c>
    </row>
    <row r="179" spans="1:7" ht="14.45" x14ac:dyDescent="0.35">
      <c r="A179" s="5" t="s">
        <v>223</v>
      </c>
      <c r="B179" s="32">
        <v>5.47</v>
      </c>
      <c r="C179" s="32">
        <v>5.47</v>
      </c>
      <c r="D179" s="32">
        <v>5.47</v>
      </c>
      <c r="E179" s="32">
        <v>100</v>
      </c>
      <c r="F179" s="73">
        <f t="shared" si="4"/>
        <v>43091</v>
      </c>
      <c r="G179" s="74">
        <f t="shared" si="5"/>
        <v>5.47</v>
      </c>
    </row>
    <row r="180" spans="1:7" ht="14.45" x14ac:dyDescent="0.35">
      <c r="A180" s="5" t="s">
        <v>224</v>
      </c>
      <c r="B180" s="32">
        <v>5.93</v>
      </c>
      <c r="C180" s="32">
        <v>5.93</v>
      </c>
      <c r="D180" s="32">
        <v>5.93</v>
      </c>
      <c r="E180" s="32">
        <v>100</v>
      </c>
      <c r="F180" s="73">
        <f t="shared" si="4"/>
        <v>43092</v>
      </c>
      <c r="G180" s="74">
        <f t="shared" si="5"/>
        <v>5.93</v>
      </c>
    </row>
    <row r="181" spans="1:7" ht="14.45" x14ac:dyDescent="0.35">
      <c r="A181" s="5" t="s">
        <v>225</v>
      </c>
      <c r="B181" s="32">
        <v>5.86</v>
      </c>
      <c r="C181" s="32">
        <v>5.86</v>
      </c>
      <c r="D181" s="32">
        <v>5.86</v>
      </c>
      <c r="E181" s="32">
        <v>100</v>
      </c>
      <c r="F181" s="73">
        <f t="shared" si="4"/>
        <v>43093</v>
      </c>
      <c r="G181" s="74">
        <f t="shared" si="5"/>
        <v>5.86</v>
      </c>
    </row>
    <row r="182" spans="1:7" ht="14.45" x14ac:dyDescent="0.35">
      <c r="A182" s="5" t="s">
        <v>226</v>
      </c>
      <c r="B182" s="32">
        <v>5.83</v>
      </c>
      <c r="C182" s="32">
        <v>5.83</v>
      </c>
      <c r="D182" s="32">
        <v>5.83</v>
      </c>
      <c r="E182" s="32">
        <v>100</v>
      </c>
      <c r="F182" s="73">
        <f t="shared" si="4"/>
        <v>43094</v>
      </c>
      <c r="G182" s="74">
        <f t="shared" si="5"/>
        <v>5.83</v>
      </c>
    </row>
    <row r="183" spans="1:7" ht="14.45" x14ac:dyDescent="0.35">
      <c r="A183" s="5" t="s">
        <v>227</v>
      </c>
      <c r="B183" s="32">
        <v>5.51</v>
      </c>
      <c r="C183" s="32">
        <v>5.51</v>
      </c>
      <c r="D183" s="32">
        <v>5.51</v>
      </c>
      <c r="E183" s="32">
        <v>100</v>
      </c>
      <c r="F183" s="73">
        <f t="shared" si="4"/>
        <v>43095</v>
      </c>
      <c r="G183" s="74">
        <f t="shared" si="5"/>
        <v>5.51</v>
      </c>
    </row>
    <row r="184" spans="1:7" ht="14.45" x14ac:dyDescent="0.35">
      <c r="A184" s="5" t="s">
        <v>228</v>
      </c>
      <c r="B184" s="32">
        <v>5.33</v>
      </c>
      <c r="C184" s="32">
        <v>5.33</v>
      </c>
      <c r="D184" s="32">
        <v>5.33</v>
      </c>
      <c r="E184" s="32">
        <v>100</v>
      </c>
      <c r="F184" s="73">
        <f t="shared" si="4"/>
        <v>43096</v>
      </c>
      <c r="G184" s="74">
        <f t="shared" si="5"/>
        <v>5.33</v>
      </c>
    </row>
    <row r="185" spans="1:7" ht="14.45" x14ac:dyDescent="0.35">
      <c r="A185" s="5" t="s">
        <v>229</v>
      </c>
      <c r="B185" s="32">
        <v>5.1100000000000003</v>
      </c>
      <c r="C185" s="32">
        <v>5.1100000000000003</v>
      </c>
      <c r="D185" s="32">
        <v>5.1100000000000003</v>
      </c>
      <c r="E185" s="32">
        <v>100</v>
      </c>
      <c r="F185" s="73">
        <f t="shared" si="4"/>
        <v>43097</v>
      </c>
      <c r="G185" s="74">
        <f t="shared" si="5"/>
        <v>5.1100000000000003</v>
      </c>
    </row>
    <row r="186" spans="1:7" ht="14.45" x14ac:dyDescent="0.35">
      <c r="A186" s="5" t="s">
        <v>230</v>
      </c>
      <c r="B186" s="32">
        <v>5.97</v>
      </c>
      <c r="C186" s="32">
        <v>5.97</v>
      </c>
      <c r="D186" s="32">
        <v>5.97</v>
      </c>
      <c r="E186" s="32">
        <v>100</v>
      </c>
      <c r="F186" s="73">
        <f t="shared" si="4"/>
        <v>43098</v>
      </c>
      <c r="G186" s="74">
        <f t="shared" si="5"/>
        <v>5.97</v>
      </c>
    </row>
    <row r="187" spans="1:7" ht="14.45" x14ac:dyDescent="0.35">
      <c r="A187" s="5" t="s">
        <v>231</v>
      </c>
      <c r="B187" s="32">
        <v>5.54</v>
      </c>
      <c r="C187" s="32">
        <v>5.54</v>
      </c>
      <c r="D187" s="32">
        <v>5.54</v>
      </c>
      <c r="E187" s="32">
        <v>100</v>
      </c>
      <c r="F187" s="73">
        <f t="shared" si="4"/>
        <v>43099</v>
      </c>
      <c r="G187" s="74">
        <f t="shared" si="5"/>
        <v>5.54</v>
      </c>
    </row>
    <row r="188" spans="1:7" ht="14.45" x14ac:dyDescent="0.35">
      <c r="A188" s="5" t="s">
        <v>232</v>
      </c>
      <c r="B188" s="32">
        <v>4.72</v>
      </c>
      <c r="C188" s="32">
        <v>4.72</v>
      </c>
      <c r="D188" s="32">
        <v>4.72</v>
      </c>
      <c r="E188" s="32">
        <v>100</v>
      </c>
      <c r="F188" s="73">
        <f t="shared" si="4"/>
        <v>43100</v>
      </c>
      <c r="G188" s="74">
        <f t="shared" si="5"/>
        <v>4.72</v>
      </c>
    </row>
    <row r="189" spans="1:7" ht="14.45" x14ac:dyDescent="0.35">
      <c r="A189" s="5" t="s">
        <v>233</v>
      </c>
      <c r="B189" s="32">
        <v>5.35</v>
      </c>
      <c r="C189" s="32">
        <v>5.35</v>
      </c>
      <c r="D189" s="32">
        <v>5.35</v>
      </c>
      <c r="E189" s="32">
        <v>100</v>
      </c>
      <c r="F189" s="73">
        <f t="shared" si="4"/>
        <v>43101</v>
      </c>
      <c r="G189" s="74">
        <f t="shared" si="5"/>
        <v>5.35</v>
      </c>
    </row>
    <row r="190" spans="1:7" ht="14.45" x14ac:dyDescent="0.35">
      <c r="A190" s="5" t="s">
        <v>234</v>
      </c>
      <c r="B190" s="32">
        <v>5.84</v>
      </c>
      <c r="C190" s="32">
        <v>5.84</v>
      </c>
      <c r="D190" s="32">
        <v>5.84</v>
      </c>
      <c r="E190" s="32">
        <v>100</v>
      </c>
      <c r="F190" s="73">
        <f t="shared" si="4"/>
        <v>43102</v>
      </c>
      <c r="G190" s="74">
        <f t="shared" si="5"/>
        <v>5.84</v>
      </c>
    </row>
    <row r="191" spans="1:7" ht="14.45" x14ac:dyDescent="0.35">
      <c r="A191" s="5" t="s">
        <v>235</v>
      </c>
      <c r="B191" s="32">
        <v>6.56</v>
      </c>
      <c r="C191" s="32">
        <v>6.56</v>
      </c>
      <c r="D191" s="32">
        <v>6.56</v>
      </c>
      <c r="E191" s="32">
        <v>100</v>
      </c>
      <c r="F191" s="73">
        <f t="shared" si="4"/>
        <v>43103</v>
      </c>
      <c r="G191" s="74">
        <f t="shared" si="5"/>
        <v>6.56</v>
      </c>
    </row>
    <row r="192" spans="1:7" ht="14.45" x14ac:dyDescent="0.35">
      <c r="A192" s="5" t="s">
        <v>236</v>
      </c>
      <c r="B192" s="32">
        <v>6.05</v>
      </c>
      <c r="C192" s="32">
        <v>6.05</v>
      </c>
      <c r="D192" s="32">
        <v>6.05</v>
      </c>
      <c r="E192" s="32">
        <v>100</v>
      </c>
      <c r="F192" s="73">
        <f t="shared" si="4"/>
        <v>43104</v>
      </c>
      <c r="G192" s="74">
        <f t="shared" si="5"/>
        <v>6.05</v>
      </c>
    </row>
    <row r="193" spans="1:7" ht="14.45" x14ac:dyDescent="0.35">
      <c r="A193" s="5" t="s">
        <v>237</v>
      </c>
      <c r="B193" s="32">
        <v>6.38</v>
      </c>
      <c r="C193" s="32">
        <v>6.38</v>
      </c>
      <c r="D193" s="32">
        <v>6.38</v>
      </c>
      <c r="E193" s="32">
        <v>100</v>
      </c>
      <c r="F193" s="73">
        <f t="shared" si="4"/>
        <v>43105</v>
      </c>
      <c r="G193" s="74">
        <f t="shared" si="5"/>
        <v>6.38</v>
      </c>
    </row>
    <row r="194" spans="1:7" ht="14.45" x14ac:dyDescent="0.35">
      <c r="A194" s="5" t="s">
        <v>238</v>
      </c>
      <c r="B194" s="32">
        <v>6.36</v>
      </c>
      <c r="C194" s="32">
        <v>6.36</v>
      </c>
      <c r="D194" s="32">
        <v>6.36</v>
      </c>
      <c r="E194" s="32">
        <v>100</v>
      </c>
      <c r="F194" s="73">
        <f t="shared" si="4"/>
        <v>43106</v>
      </c>
      <c r="G194" s="74">
        <f t="shared" si="5"/>
        <v>6.36</v>
      </c>
    </row>
    <row r="195" spans="1:7" ht="14.45" x14ac:dyDescent="0.35">
      <c r="A195" s="5" t="s">
        <v>239</v>
      </c>
      <c r="B195" s="32">
        <v>3.74</v>
      </c>
      <c r="C195" s="32">
        <v>3.74</v>
      </c>
      <c r="D195" s="32">
        <v>3.74</v>
      </c>
      <c r="E195" s="32">
        <v>100</v>
      </c>
      <c r="F195" s="73">
        <f t="shared" si="4"/>
        <v>43107</v>
      </c>
      <c r="G195" s="74">
        <f t="shared" si="5"/>
        <v>3.74</v>
      </c>
    </row>
    <row r="196" spans="1:7" ht="14.45" x14ac:dyDescent="0.35">
      <c r="A196" s="5" t="s">
        <v>240</v>
      </c>
      <c r="B196" s="32">
        <v>5.54</v>
      </c>
      <c r="C196" s="32">
        <v>5.54</v>
      </c>
      <c r="D196" s="32">
        <v>5.54</v>
      </c>
      <c r="E196" s="32">
        <v>100</v>
      </c>
      <c r="F196" s="73">
        <f t="shared" si="4"/>
        <v>43108</v>
      </c>
      <c r="G196" s="74">
        <f t="shared" si="5"/>
        <v>5.54</v>
      </c>
    </row>
    <row r="197" spans="1:7" ht="14.45" x14ac:dyDescent="0.35">
      <c r="A197" s="5" t="s">
        <v>241</v>
      </c>
      <c r="B197" s="32">
        <v>5.99</v>
      </c>
      <c r="C197" s="32">
        <v>5.99</v>
      </c>
      <c r="D197" s="32">
        <v>5.99</v>
      </c>
      <c r="E197" s="32">
        <v>100</v>
      </c>
      <c r="F197" s="73">
        <f t="shared" si="4"/>
        <v>43109</v>
      </c>
      <c r="G197" s="74">
        <f t="shared" si="5"/>
        <v>5.99</v>
      </c>
    </row>
    <row r="198" spans="1:7" ht="14.45" x14ac:dyDescent="0.35">
      <c r="A198" s="5" t="s">
        <v>242</v>
      </c>
      <c r="B198" s="32">
        <v>5.04</v>
      </c>
      <c r="C198" s="32">
        <v>5.04</v>
      </c>
      <c r="D198" s="32">
        <v>5.04</v>
      </c>
      <c r="E198" s="32">
        <v>100</v>
      </c>
      <c r="F198" s="73">
        <f t="shared" ref="F198:F261" si="6">+VALUE(A198)</f>
        <v>43110</v>
      </c>
      <c r="G198" s="74">
        <f t="shared" ref="G198:G261" si="7">+VALUE(B198)</f>
        <v>5.04</v>
      </c>
    </row>
    <row r="199" spans="1:7" ht="14.45" x14ac:dyDescent="0.35">
      <c r="A199" s="5" t="s">
        <v>243</v>
      </c>
      <c r="B199" s="32">
        <v>5.23</v>
      </c>
      <c r="C199" s="32">
        <v>5.23</v>
      </c>
      <c r="D199" s="32">
        <v>5.23</v>
      </c>
      <c r="E199" s="32">
        <v>100</v>
      </c>
      <c r="F199" s="73">
        <f t="shared" si="6"/>
        <v>43111</v>
      </c>
      <c r="G199" s="74">
        <f t="shared" si="7"/>
        <v>5.23</v>
      </c>
    </row>
    <row r="200" spans="1:7" ht="14.45" x14ac:dyDescent="0.35">
      <c r="A200" s="5" t="s">
        <v>244</v>
      </c>
      <c r="B200" s="32">
        <v>3.14</v>
      </c>
      <c r="C200" s="32">
        <v>3.14</v>
      </c>
      <c r="D200" s="32">
        <v>3.14</v>
      </c>
      <c r="E200" s="32">
        <v>100</v>
      </c>
      <c r="F200" s="73">
        <f t="shared" si="6"/>
        <v>43112</v>
      </c>
      <c r="G200" s="74">
        <f t="shared" si="7"/>
        <v>3.14</v>
      </c>
    </row>
    <row r="201" spans="1:7" ht="14.45" x14ac:dyDescent="0.35">
      <c r="A201" s="5" t="s">
        <v>245</v>
      </c>
      <c r="B201" s="32">
        <v>5.37</v>
      </c>
      <c r="C201" s="32">
        <v>5.37</v>
      </c>
      <c r="D201" s="32">
        <v>5.37</v>
      </c>
      <c r="E201" s="32">
        <v>100</v>
      </c>
      <c r="F201" s="73">
        <f t="shared" si="6"/>
        <v>43113</v>
      </c>
      <c r="G201" s="74">
        <f t="shared" si="7"/>
        <v>5.37</v>
      </c>
    </row>
    <row r="202" spans="1:7" ht="14.45" x14ac:dyDescent="0.35">
      <c r="A202" s="5" t="s">
        <v>246</v>
      </c>
      <c r="B202" s="32">
        <v>4.25</v>
      </c>
      <c r="C202" s="32">
        <v>4.25</v>
      </c>
      <c r="D202" s="32">
        <v>4.25</v>
      </c>
      <c r="E202" s="32">
        <v>100</v>
      </c>
      <c r="F202" s="73">
        <f t="shared" si="6"/>
        <v>43114</v>
      </c>
      <c r="G202" s="74">
        <f t="shared" si="7"/>
        <v>4.25</v>
      </c>
    </row>
    <row r="203" spans="1:7" ht="14.45" x14ac:dyDescent="0.35">
      <c r="A203" s="5" t="s">
        <v>247</v>
      </c>
      <c r="B203" s="32">
        <v>5.26</v>
      </c>
      <c r="C203" s="32">
        <v>5.26</v>
      </c>
      <c r="D203" s="32">
        <v>5.26</v>
      </c>
      <c r="E203" s="32">
        <v>100</v>
      </c>
      <c r="F203" s="73">
        <f t="shared" si="6"/>
        <v>43115</v>
      </c>
      <c r="G203" s="74">
        <f t="shared" si="7"/>
        <v>5.26</v>
      </c>
    </row>
    <row r="204" spans="1:7" ht="14.45" x14ac:dyDescent="0.35">
      <c r="A204" s="5" t="s">
        <v>248</v>
      </c>
      <c r="B204" s="32">
        <v>5.76</v>
      </c>
      <c r="C204" s="32">
        <v>5.76</v>
      </c>
      <c r="D204" s="32">
        <v>5.76</v>
      </c>
      <c r="E204" s="32">
        <v>100</v>
      </c>
      <c r="F204" s="73">
        <f t="shared" si="6"/>
        <v>43116</v>
      </c>
      <c r="G204" s="74">
        <f t="shared" si="7"/>
        <v>5.76</v>
      </c>
    </row>
    <row r="205" spans="1:7" ht="14.45" x14ac:dyDescent="0.35">
      <c r="A205" s="5" t="s">
        <v>249</v>
      </c>
      <c r="B205" s="32">
        <v>5.83</v>
      </c>
      <c r="C205" s="32">
        <v>5.83</v>
      </c>
      <c r="D205" s="32">
        <v>5.83</v>
      </c>
      <c r="E205" s="32">
        <v>100</v>
      </c>
      <c r="F205" s="73">
        <f t="shared" si="6"/>
        <v>43117</v>
      </c>
      <c r="G205" s="74">
        <f t="shared" si="7"/>
        <v>5.83</v>
      </c>
    </row>
    <row r="206" spans="1:7" ht="14.45" x14ac:dyDescent="0.35">
      <c r="A206" s="5" t="s">
        <v>250</v>
      </c>
      <c r="B206" s="32">
        <v>5.72</v>
      </c>
      <c r="C206" s="32">
        <v>5.72</v>
      </c>
      <c r="D206" s="32">
        <v>5.72</v>
      </c>
      <c r="E206" s="32">
        <v>100</v>
      </c>
      <c r="F206" s="73">
        <f t="shared" si="6"/>
        <v>43118</v>
      </c>
      <c r="G206" s="74">
        <f t="shared" si="7"/>
        <v>5.72</v>
      </c>
    </row>
    <row r="207" spans="1:7" ht="14.45" x14ac:dyDescent="0.35">
      <c r="A207" s="5" t="s">
        <v>251</v>
      </c>
      <c r="B207" s="32">
        <v>4.47</v>
      </c>
      <c r="C207" s="32">
        <v>4.47</v>
      </c>
      <c r="D207" s="32">
        <v>4.47</v>
      </c>
      <c r="E207" s="32">
        <v>100</v>
      </c>
      <c r="F207" s="73">
        <f t="shared" si="6"/>
        <v>43119</v>
      </c>
      <c r="G207" s="74">
        <f t="shared" si="7"/>
        <v>4.47</v>
      </c>
    </row>
    <row r="208" spans="1:7" ht="14.45" x14ac:dyDescent="0.35">
      <c r="A208" s="5" t="s">
        <v>252</v>
      </c>
      <c r="B208" s="32">
        <v>4.74</v>
      </c>
      <c r="C208" s="32">
        <v>4.74</v>
      </c>
      <c r="D208" s="32">
        <v>4.74</v>
      </c>
      <c r="E208" s="32">
        <v>100</v>
      </c>
      <c r="F208" s="73">
        <f t="shared" si="6"/>
        <v>43120</v>
      </c>
      <c r="G208" s="74">
        <f t="shared" si="7"/>
        <v>4.74</v>
      </c>
    </row>
    <row r="209" spans="1:7" ht="14.45" x14ac:dyDescent="0.35">
      <c r="A209" s="5" t="s">
        <v>253</v>
      </c>
      <c r="B209" s="32">
        <v>5.34</v>
      </c>
      <c r="C209" s="32">
        <v>5.34</v>
      </c>
      <c r="D209" s="32">
        <v>5.34</v>
      </c>
      <c r="E209" s="32">
        <v>100</v>
      </c>
      <c r="F209" s="73">
        <f t="shared" si="6"/>
        <v>43121</v>
      </c>
      <c r="G209" s="74">
        <f t="shared" si="7"/>
        <v>5.34</v>
      </c>
    </row>
    <row r="210" spans="1:7" ht="14.45" x14ac:dyDescent="0.35">
      <c r="A210" s="5" t="s">
        <v>254</v>
      </c>
      <c r="B210" s="32">
        <v>5.87</v>
      </c>
      <c r="C210" s="32">
        <v>5.87</v>
      </c>
      <c r="D210" s="32">
        <v>5.87</v>
      </c>
      <c r="E210" s="32">
        <v>100</v>
      </c>
      <c r="F210" s="73">
        <f t="shared" si="6"/>
        <v>43122</v>
      </c>
      <c r="G210" s="74">
        <f t="shared" si="7"/>
        <v>5.87</v>
      </c>
    </row>
    <row r="211" spans="1:7" ht="14.45" x14ac:dyDescent="0.35">
      <c r="A211" s="5" t="s">
        <v>255</v>
      </c>
      <c r="B211" s="32">
        <v>5.41</v>
      </c>
      <c r="C211" s="32">
        <v>5.41</v>
      </c>
      <c r="D211" s="32">
        <v>5.41</v>
      </c>
      <c r="E211" s="32">
        <v>100</v>
      </c>
      <c r="F211" s="73">
        <f t="shared" si="6"/>
        <v>43123</v>
      </c>
      <c r="G211" s="74">
        <f t="shared" si="7"/>
        <v>5.41</v>
      </c>
    </row>
    <row r="212" spans="1:7" ht="14.45" x14ac:dyDescent="0.35">
      <c r="A212" s="5" t="s">
        <v>256</v>
      </c>
      <c r="B212" s="32">
        <v>5.52</v>
      </c>
      <c r="C212" s="32">
        <v>5.52</v>
      </c>
      <c r="D212" s="32">
        <v>5.52</v>
      </c>
      <c r="E212" s="32">
        <v>100</v>
      </c>
      <c r="F212" s="73">
        <f t="shared" si="6"/>
        <v>43124</v>
      </c>
      <c r="G212" s="74">
        <f t="shared" si="7"/>
        <v>5.52</v>
      </c>
    </row>
    <row r="213" spans="1:7" ht="14.45" x14ac:dyDescent="0.35">
      <c r="A213" s="5" t="s">
        <v>257</v>
      </c>
      <c r="B213" s="32">
        <v>5.07</v>
      </c>
      <c r="C213" s="32">
        <v>5.07</v>
      </c>
      <c r="D213" s="32">
        <v>5.07</v>
      </c>
      <c r="E213" s="32">
        <v>100</v>
      </c>
      <c r="F213" s="73">
        <f t="shared" si="6"/>
        <v>43125</v>
      </c>
      <c r="G213" s="74">
        <f t="shared" si="7"/>
        <v>5.07</v>
      </c>
    </row>
    <row r="214" spans="1:7" ht="14.45" x14ac:dyDescent="0.35">
      <c r="A214" s="5" t="s">
        <v>258</v>
      </c>
      <c r="B214" s="32">
        <v>5.14</v>
      </c>
      <c r="C214" s="32">
        <v>5.14</v>
      </c>
      <c r="D214" s="32">
        <v>5.14</v>
      </c>
      <c r="E214" s="32">
        <v>100</v>
      </c>
      <c r="F214" s="73">
        <f t="shared" si="6"/>
        <v>43126</v>
      </c>
      <c r="G214" s="74">
        <f t="shared" si="7"/>
        <v>5.14</v>
      </c>
    </row>
    <row r="215" spans="1:7" ht="14.45" x14ac:dyDescent="0.35">
      <c r="A215" s="5" t="s">
        <v>259</v>
      </c>
      <c r="B215" s="32">
        <v>5.96</v>
      </c>
      <c r="C215" s="32">
        <v>5.96</v>
      </c>
      <c r="D215" s="32">
        <v>5.96</v>
      </c>
      <c r="E215" s="32">
        <v>100</v>
      </c>
      <c r="F215" s="73">
        <f t="shared" si="6"/>
        <v>43127</v>
      </c>
      <c r="G215" s="74">
        <f t="shared" si="7"/>
        <v>5.96</v>
      </c>
    </row>
    <row r="216" spans="1:7" ht="14.45" x14ac:dyDescent="0.35">
      <c r="A216" s="5" t="s">
        <v>260</v>
      </c>
      <c r="B216" s="32">
        <v>6.02</v>
      </c>
      <c r="C216" s="32">
        <v>6.02</v>
      </c>
      <c r="D216" s="32">
        <v>6.02</v>
      </c>
      <c r="E216" s="32">
        <v>100</v>
      </c>
      <c r="F216" s="73">
        <f t="shared" si="6"/>
        <v>43128</v>
      </c>
      <c r="G216" s="74">
        <f t="shared" si="7"/>
        <v>6.02</v>
      </c>
    </row>
    <row r="217" spans="1:7" ht="14.45" x14ac:dyDescent="0.35">
      <c r="A217" s="5" t="s">
        <v>261</v>
      </c>
      <c r="B217" s="32">
        <v>4.99</v>
      </c>
      <c r="C217" s="32">
        <v>4.99</v>
      </c>
      <c r="D217" s="32">
        <v>4.99</v>
      </c>
      <c r="E217" s="32">
        <v>100</v>
      </c>
      <c r="F217" s="73">
        <f t="shared" si="6"/>
        <v>43129</v>
      </c>
      <c r="G217" s="74">
        <f t="shared" si="7"/>
        <v>4.99</v>
      </c>
    </row>
    <row r="218" spans="1:7" ht="14.45" x14ac:dyDescent="0.35">
      <c r="A218" s="5" t="s">
        <v>262</v>
      </c>
      <c r="B218" s="32">
        <v>4.4800000000000004</v>
      </c>
      <c r="C218" s="32">
        <v>4.4800000000000004</v>
      </c>
      <c r="D218" s="32">
        <v>4.4800000000000004</v>
      </c>
      <c r="E218" s="32">
        <v>100</v>
      </c>
      <c r="F218" s="73">
        <f t="shared" si="6"/>
        <v>43130</v>
      </c>
      <c r="G218" s="74">
        <f t="shared" si="7"/>
        <v>4.4800000000000004</v>
      </c>
    </row>
    <row r="219" spans="1:7" ht="14.45" x14ac:dyDescent="0.35">
      <c r="A219" s="5" t="s">
        <v>263</v>
      </c>
      <c r="B219" s="32">
        <v>6.03</v>
      </c>
      <c r="C219" s="32">
        <v>6.03</v>
      </c>
      <c r="D219" s="32">
        <v>6.03</v>
      </c>
      <c r="E219" s="32">
        <v>100</v>
      </c>
      <c r="F219" s="73">
        <f t="shared" si="6"/>
        <v>43131</v>
      </c>
      <c r="G219" s="74">
        <f t="shared" si="7"/>
        <v>6.03</v>
      </c>
    </row>
    <row r="220" spans="1:7" ht="14.45" x14ac:dyDescent="0.35">
      <c r="A220" s="5" t="s">
        <v>264</v>
      </c>
      <c r="B220" s="32">
        <v>4.83</v>
      </c>
      <c r="C220" s="32">
        <v>4.83</v>
      </c>
      <c r="D220" s="32">
        <v>4.83</v>
      </c>
      <c r="E220" s="32">
        <v>100</v>
      </c>
      <c r="F220" s="73">
        <f t="shared" si="6"/>
        <v>43132</v>
      </c>
      <c r="G220" s="74">
        <f t="shared" si="7"/>
        <v>4.83</v>
      </c>
    </row>
    <row r="221" spans="1:7" ht="14.45" x14ac:dyDescent="0.35">
      <c r="A221" s="5" t="s">
        <v>265</v>
      </c>
      <c r="B221" s="32">
        <v>4.88</v>
      </c>
      <c r="C221" s="32">
        <v>4.88</v>
      </c>
      <c r="D221" s="32">
        <v>4.88</v>
      </c>
      <c r="E221" s="32">
        <v>100</v>
      </c>
      <c r="F221" s="73">
        <f t="shared" si="6"/>
        <v>43133</v>
      </c>
      <c r="G221" s="74">
        <f t="shared" si="7"/>
        <v>4.88</v>
      </c>
    </row>
    <row r="222" spans="1:7" ht="14.45" x14ac:dyDescent="0.35">
      <c r="A222" s="5" t="s">
        <v>266</v>
      </c>
      <c r="B222" s="32">
        <v>5.29</v>
      </c>
      <c r="C222" s="32">
        <v>5.29</v>
      </c>
      <c r="D222" s="32">
        <v>5.29</v>
      </c>
      <c r="E222" s="32">
        <v>100</v>
      </c>
      <c r="F222" s="73">
        <f t="shared" si="6"/>
        <v>43134</v>
      </c>
      <c r="G222" s="74">
        <f t="shared" si="7"/>
        <v>5.29</v>
      </c>
    </row>
    <row r="223" spans="1:7" ht="14.45" x14ac:dyDescent="0.35">
      <c r="A223" s="5" t="s">
        <v>267</v>
      </c>
      <c r="B223" s="32">
        <v>5.25</v>
      </c>
      <c r="C223" s="32">
        <v>5.25</v>
      </c>
      <c r="D223" s="32">
        <v>5.25</v>
      </c>
      <c r="E223" s="32">
        <v>100</v>
      </c>
      <c r="F223" s="73">
        <f t="shared" si="6"/>
        <v>43135</v>
      </c>
      <c r="G223" s="74">
        <f t="shared" si="7"/>
        <v>5.25</v>
      </c>
    </row>
    <row r="224" spans="1:7" ht="14.45" x14ac:dyDescent="0.35">
      <c r="A224" s="5" t="s">
        <v>268</v>
      </c>
      <c r="B224" s="32">
        <v>5.57</v>
      </c>
      <c r="C224" s="32">
        <v>5.57</v>
      </c>
      <c r="D224" s="32">
        <v>5.57</v>
      </c>
      <c r="E224" s="32">
        <v>100</v>
      </c>
      <c r="F224" s="73">
        <f t="shared" si="6"/>
        <v>43136</v>
      </c>
      <c r="G224" s="74">
        <f t="shared" si="7"/>
        <v>5.57</v>
      </c>
    </row>
    <row r="225" spans="1:7" ht="14.45" x14ac:dyDescent="0.35">
      <c r="A225" s="5" t="s">
        <v>269</v>
      </c>
      <c r="B225" s="32">
        <v>5.12</v>
      </c>
      <c r="C225" s="32">
        <v>5.12</v>
      </c>
      <c r="D225" s="32">
        <v>5.12</v>
      </c>
      <c r="E225" s="32">
        <v>100</v>
      </c>
      <c r="F225" s="73">
        <f t="shared" si="6"/>
        <v>43137</v>
      </c>
      <c r="G225" s="74">
        <f t="shared" si="7"/>
        <v>5.12</v>
      </c>
    </row>
    <row r="226" spans="1:7" ht="14.45" x14ac:dyDescent="0.35">
      <c r="A226" s="5" t="s">
        <v>270</v>
      </c>
      <c r="B226" s="32">
        <v>4.71</v>
      </c>
      <c r="C226" s="32">
        <v>4.71</v>
      </c>
      <c r="D226" s="32">
        <v>4.71</v>
      </c>
      <c r="E226" s="32">
        <v>100</v>
      </c>
      <c r="F226" s="73">
        <f t="shared" si="6"/>
        <v>43138</v>
      </c>
      <c r="G226" s="74">
        <f t="shared" si="7"/>
        <v>4.71</v>
      </c>
    </row>
    <row r="227" spans="1:7" ht="14.45" x14ac:dyDescent="0.35">
      <c r="A227" s="5" t="s">
        <v>271</v>
      </c>
      <c r="B227" s="32">
        <v>5.0599999999999996</v>
      </c>
      <c r="C227" s="32">
        <v>5.0599999999999996</v>
      </c>
      <c r="D227" s="32">
        <v>5.0599999999999996</v>
      </c>
      <c r="E227" s="32">
        <v>100</v>
      </c>
      <c r="F227" s="73">
        <f t="shared" si="6"/>
        <v>43139</v>
      </c>
      <c r="G227" s="74">
        <f t="shared" si="7"/>
        <v>5.0599999999999996</v>
      </c>
    </row>
    <row r="228" spans="1:7" ht="14.45" x14ac:dyDescent="0.35">
      <c r="A228" s="5" t="s">
        <v>272</v>
      </c>
      <c r="B228" s="32">
        <v>5.54</v>
      </c>
      <c r="C228" s="32">
        <v>5.54</v>
      </c>
      <c r="D228" s="32">
        <v>5.54</v>
      </c>
      <c r="E228" s="32">
        <v>100</v>
      </c>
      <c r="F228" s="73">
        <f t="shared" si="6"/>
        <v>43140</v>
      </c>
      <c r="G228" s="74">
        <f t="shared" si="7"/>
        <v>5.54</v>
      </c>
    </row>
    <row r="229" spans="1:7" ht="14.45" x14ac:dyDescent="0.35">
      <c r="A229" s="5" t="s">
        <v>273</v>
      </c>
      <c r="B229" s="32">
        <v>6.12</v>
      </c>
      <c r="C229" s="32">
        <v>6.12</v>
      </c>
      <c r="D229" s="32">
        <v>6.12</v>
      </c>
      <c r="E229" s="32">
        <v>100</v>
      </c>
      <c r="F229" s="73">
        <f t="shared" si="6"/>
        <v>43141</v>
      </c>
      <c r="G229" s="74">
        <f t="shared" si="7"/>
        <v>6.12</v>
      </c>
    </row>
    <row r="230" spans="1:7" ht="14.45" x14ac:dyDescent="0.35">
      <c r="A230" s="5" t="s">
        <v>274</v>
      </c>
      <c r="B230" s="32">
        <v>5.33</v>
      </c>
      <c r="C230" s="32">
        <v>5.33</v>
      </c>
      <c r="D230" s="32">
        <v>5.33</v>
      </c>
      <c r="E230" s="32">
        <v>100</v>
      </c>
      <c r="F230" s="73">
        <f t="shared" si="6"/>
        <v>43142</v>
      </c>
      <c r="G230" s="74">
        <f t="shared" si="7"/>
        <v>5.33</v>
      </c>
    </row>
    <row r="231" spans="1:7" ht="14.45" x14ac:dyDescent="0.35">
      <c r="A231" s="5" t="s">
        <v>275</v>
      </c>
      <c r="B231" s="32">
        <v>5.98</v>
      </c>
      <c r="C231" s="32">
        <v>5.98</v>
      </c>
      <c r="D231" s="32">
        <v>5.98</v>
      </c>
      <c r="E231" s="32">
        <v>100</v>
      </c>
      <c r="F231" s="73">
        <f t="shared" si="6"/>
        <v>43143</v>
      </c>
      <c r="G231" s="74">
        <f t="shared" si="7"/>
        <v>5.98</v>
      </c>
    </row>
    <row r="232" spans="1:7" ht="14.45" x14ac:dyDescent="0.35">
      <c r="A232" s="5" t="s">
        <v>276</v>
      </c>
      <c r="B232" s="32">
        <v>4.22</v>
      </c>
      <c r="C232" s="32">
        <v>4.22</v>
      </c>
      <c r="D232" s="32">
        <v>4.22</v>
      </c>
      <c r="E232" s="32">
        <v>100</v>
      </c>
      <c r="F232" s="73">
        <f t="shared" si="6"/>
        <v>43144</v>
      </c>
      <c r="G232" s="74">
        <f t="shared" si="7"/>
        <v>4.22</v>
      </c>
    </row>
    <row r="233" spans="1:7" ht="14.45" x14ac:dyDescent="0.35">
      <c r="A233" s="5" t="s">
        <v>277</v>
      </c>
      <c r="B233" s="32">
        <v>5.54</v>
      </c>
      <c r="C233" s="32">
        <v>5.54</v>
      </c>
      <c r="D233" s="32">
        <v>5.54</v>
      </c>
      <c r="E233" s="32">
        <v>100</v>
      </c>
      <c r="F233" s="73">
        <f t="shared" si="6"/>
        <v>43145</v>
      </c>
      <c r="G233" s="74">
        <f t="shared" si="7"/>
        <v>5.54</v>
      </c>
    </row>
    <row r="234" spans="1:7" ht="14.45" x14ac:dyDescent="0.35">
      <c r="A234" s="5" t="s">
        <v>278</v>
      </c>
      <c r="B234" s="32">
        <v>4.75</v>
      </c>
      <c r="C234" s="32">
        <v>4.75</v>
      </c>
      <c r="D234" s="32">
        <v>4.75</v>
      </c>
      <c r="E234" s="32">
        <v>100</v>
      </c>
      <c r="F234" s="73">
        <f t="shared" si="6"/>
        <v>43146</v>
      </c>
      <c r="G234" s="74">
        <f t="shared" si="7"/>
        <v>4.75</v>
      </c>
    </row>
    <row r="235" spans="1:7" ht="14.45" x14ac:dyDescent="0.35">
      <c r="A235" s="5" t="s">
        <v>279</v>
      </c>
      <c r="B235" s="32">
        <v>4.1500000000000004</v>
      </c>
      <c r="C235" s="32">
        <v>4.1500000000000004</v>
      </c>
      <c r="D235" s="32">
        <v>4.1500000000000004</v>
      </c>
      <c r="E235" s="32">
        <v>100</v>
      </c>
      <c r="F235" s="73">
        <f t="shared" si="6"/>
        <v>43147</v>
      </c>
      <c r="G235" s="74">
        <f t="shared" si="7"/>
        <v>4.1500000000000004</v>
      </c>
    </row>
    <row r="236" spans="1:7" ht="14.45" x14ac:dyDescent="0.35">
      <c r="A236" s="5" t="s">
        <v>280</v>
      </c>
      <c r="B236" s="32">
        <v>4.32</v>
      </c>
      <c r="C236" s="32">
        <v>4.32</v>
      </c>
      <c r="D236" s="32">
        <v>4.32</v>
      </c>
      <c r="E236" s="32">
        <v>100</v>
      </c>
      <c r="F236" s="73">
        <f t="shared" si="6"/>
        <v>43148</v>
      </c>
      <c r="G236" s="74">
        <f t="shared" si="7"/>
        <v>4.32</v>
      </c>
    </row>
    <row r="237" spans="1:7" ht="14.45" x14ac:dyDescent="0.35">
      <c r="A237" s="5" t="s">
        <v>281</v>
      </c>
      <c r="B237" s="32">
        <v>4.95</v>
      </c>
      <c r="C237" s="32">
        <v>4.95</v>
      </c>
      <c r="D237" s="32">
        <v>4.95</v>
      </c>
      <c r="E237" s="32">
        <v>100</v>
      </c>
      <c r="F237" s="73">
        <f t="shared" si="6"/>
        <v>43149</v>
      </c>
      <c r="G237" s="74">
        <f t="shared" si="7"/>
        <v>4.95</v>
      </c>
    </row>
    <row r="238" spans="1:7" ht="14.45" x14ac:dyDescent="0.35">
      <c r="A238" s="5" t="s">
        <v>282</v>
      </c>
      <c r="B238" s="32">
        <v>4.5999999999999996</v>
      </c>
      <c r="C238" s="32">
        <v>4.5999999999999996</v>
      </c>
      <c r="D238" s="32">
        <v>4.5999999999999996</v>
      </c>
      <c r="E238" s="32">
        <v>100</v>
      </c>
      <c r="F238" s="73">
        <f t="shared" si="6"/>
        <v>43150</v>
      </c>
      <c r="G238" s="74">
        <f t="shared" si="7"/>
        <v>4.5999999999999996</v>
      </c>
    </row>
    <row r="239" spans="1:7" ht="14.45" x14ac:dyDescent="0.35">
      <c r="A239" s="5" t="s">
        <v>283</v>
      </c>
      <c r="B239" s="32">
        <v>5.68</v>
      </c>
      <c r="C239" s="32">
        <v>5.68</v>
      </c>
      <c r="D239" s="32">
        <v>5.68</v>
      </c>
      <c r="E239" s="32">
        <v>100</v>
      </c>
      <c r="F239" s="73">
        <f t="shared" si="6"/>
        <v>43151</v>
      </c>
      <c r="G239" s="74">
        <f t="shared" si="7"/>
        <v>5.68</v>
      </c>
    </row>
    <row r="240" spans="1:7" ht="14.45" x14ac:dyDescent="0.35">
      <c r="A240" s="5" t="s">
        <v>284</v>
      </c>
      <c r="B240" s="32">
        <v>5.0199999999999996</v>
      </c>
      <c r="C240" s="32">
        <v>5.0199999999999996</v>
      </c>
      <c r="D240" s="32">
        <v>5.0199999999999996</v>
      </c>
      <c r="E240" s="32">
        <v>100</v>
      </c>
      <c r="F240" s="73">
        <f t="shared" si="6"/>
        <v>43152</v>
      </c>
      <c r="G240" s="74">
        <f t="shared" si="7"/>
        <v>5.0199999999999996</v>
      </c>
    </row>
    <row r="241" spans="1:7" ht="14.45" x14ac:dyDescent="0.35">
      <c r="A241" s="5" t="s">
        <v>285</v>
      </c>
      <c r="B241" s="32">
        <v>4.9000000000000004</v>
      </c>
      <c r="C241" s="32">
        <v>4.9000000000000004</v>
      </c>
      <c r="D241" s="32">
        <v>4.9000000000000004</v>
      </c>
      <c r="E241" s="32">
        <v>100</v>
      </c>
      <c r="F241" s="73">
        <f t="shared" si="6"/>
        <v>43153</v>
      </c>
      <c r="G241" s="74">
        <f t="shared" si="7"/>
        <v>4.9000000000000004</v>
      </c>
    </row>
    <row r="242" spans="1:7" ht="14.45" x14ac:dyDescent="0.35">
      <c r="A242" s="5" t="s">
        <v>286</v>
      </c>
      <c r="B242" s="32">
        <v>5.27</v>
      </c>
      <c r="C242" s="32">
        <v>5.27</v>
      </c>
      <c r="D242" s="32">
        <v>5.27</v>
      </c>
      <c r="E242" s="32">
        <v>100</v>
      </c>
      <c r="F242" s="73">
        <f t="shared" si="6"/>
        <v>43154</v>
      </c>
      <c r="G242" s="74">
        <f t="shared" si="7"/>
        <v>5.27</v>
      </c>
    </row>
    <row r="243" spans="1:7" ht="14.45" x14ac:dyDescent="0.35">
      <c r="A243" s="5" t="s">
        <v>287</v>
      </c>
      <c r="B243" s="32">
        <v>3.65</v>
      </c>
      <c r="C243" s="32">
        <v>3.65</v>
      </c>
      <c r="D243" s="32">
        <v>3.65</v>
      </c>
      <c r="E243" s="32">
        <v>100</v>
      </c>
      <c r="F243" s="73">
        <f t="shared" si="6"/>
        <v>43155</v>
      </c>
      <c r="G243" s="74">
        <f t="shared" si="7"/>
        <v>3.65</v>
      </c>
    </row>
    <row r="244" spans="1:7" ht="14.45" x14ac:dyDescent="0.35">
      <c r="A244" s="5" t="s">
        <v>288</v>
      </c>
      <c r="B244" s="32">
        <v>4.43</v>
      </c>
      <c r="C244" s="32">
        <v>4.43</v>
      </c>
      <c r="D244" s="32">
        <v>4.43</v>
      </c>
      <c r="E244" s="32">
        <v>100</v>
      </c>
      <c r="F244" s="73">
        <f t="shared" si="6"/>
        <v>43156</v>
      </c>
      <c r="G244" s="74">
        <f t="shared" si="7"/>
        <v>4.43</v>
      </c>
    </row>
    <row r="245" spans="1:7" ht="14.45" x14ac:dyDescent="0.35">
      <c r="A245" s="5" t="s">
        <v>289</v>
      </c>
      <c r="B245" s="32">
        <v>4.2300000000000004</v>
      </c>
      <c r="C245" s="32">
        <v>4.2300000000000004</v>
      </c>
      <c r="D245" s="32">
        <v>4.2300000000000004</v>
      </c>
      <c r="E245" s="32">
        <v>100</v>
      </c>
      <c r="F245" s="73">
        <f t="shared" si="6"/>
        <v>43157</v>
      </c>
      <c r="G245" s="74">
        <f t="shared" si="7"/>
        <v>4.2300000000000004</v>
      </c>
    </row>
    <row r="246" spans="1:7" ht="14.45" x14ac:dyDescent="0.35">
      <c r="A246" s="5" t="s">
        <v>290</v>
      </c>
      <c r="B246" s="32">
        <v>4.26</v>
      </c>
      <c r="C246" s="32">
        <v>4.26</v>
      </c>
      <c r="D246" s="32">
        <v>4.26</v>
      </c>
      <c r="E246" s="32">
        <v>100</v>
      </c>
      <c r="F246" s="73">
        <f t="shared" si="6"/>
        <v>43158</v>
      </c>
      <c r="G246" s="74">
        <f t="shared" si="7"/>
        <v>4.26</v>
      </c>
    </row>
    <row r="247" spans="1:7" ht="14.45" x14ac:dyDescent="0.35">
      <c r="A247" s="5" t="s">
        <v>291</v>
      </c>
      <c r="B247" s="32">
        <v>4.67</v>
      </c>
      <c r="C247" s="32">
        <v>4.67</v>
      </c>
      <c r="D247" s="32">
        <v>4.67</v>
      </c>
      <c r="E247" s="32">
        <v>100</v>
      </c>
      <c r="F247" s="73">
        <f t="shared" si="6"/>
        <v>43159</v>
      </c>
      <c r="G247" s="74">
        <f t="shared" si="7"/>
        <v>4.67</v>
      </c>
    </row>
    <row r="248" spans="1:7" ht="14.45" x14ac:dyDescent="0.35">
      <c r="A248" s="5" t="s">
        <v>292</v>
      </c>
      <c r="B248" s="32">
        <v>4.54</v>
      </c>
      <c r="C248" s="32">
        <v>4.54</v>
      </c>
      <c r="D248" s="32">
        <v>4.54</v>
      </c>
      <c r="E248" s="32">
        <v>100</v>
      </c>
      <c r="F248" s="73">
        <f t="shared" si="6"/>
        <v>43160</v>
      </c>
      <c r="G248" s="74">
        <f t="shared" si="7"/>
        <v>4.54</v>
      </c>
    </row>
    <row r="249" spans="1:7" ht="14.45" x14ac:dyDescent="0.35">
      <c r="A249" s="5" t="s">
        <v>293</v>
      </c>
      <c r="B249" s="32">
        <v>3.85</v>
      </c>
      <c r="C249" s="32">
        <v>3.85</v>
      </c>
      <c r="D249" s="32">
        <v>3.85</v>
      </c>
      <c r="E249" s="32">
        <v>100</v>
      </c>
      <c r="F249" s="73">
        <f t="shared" si="6"/>
        <v>43161</v>
      </c>
      <c r="G249" s="74">
        <f t="shared" si="7"/>
        <v>3.85</v>
      </c>
    </row>
    <row r="250" spans="1:7" ht="14.45" x14ac:dyDescent="0.35">
      <c r="A250" s="5" t="s">
        <v>294</v>
      </c>
      <c r="B250" s="32">
        <v>3.13</v>
      </c>
      <c r="C250" s="32">
        <v>3.13</v>
      </c>
      <c r="D250" s="32">
        <v>3.13</v>
      </c>
      <c r="E250" s="32">
        <v>100</v>
      </c>
      <c r="F250" s="73">
        <f t="shared" si="6"/>
        <v>43162</v>
      </c>
      <c r="G250" s="74">
        <f t="shared" si="7"/>
        <v>3.13</v>
      </c>
    </row>
    <row r="251" spans="1:7" ht="14.45" x14ac:dyDescent="0.35">
      <c r="A251" s="5" t="s">
        <v>295</v>
      </c>
      <c r="B251" s="32">
        <v>4.3499999999999996</v>
      </c>
      <c r="C251" s="32">
        <v>4.3499999999999996</v>
      </c>
      <c r="D251" s="32">
        <v>4.3499999999999996</v>
      </c>
      <c r="E251" s="32">
        <v>100</v>
      </c>
      <c r="F251" s="73">
        <f t="shared" si="6"/>
        <v>43163</v>
      </c>
      <c r="G251" s="74">
        <f t="shared" si="7"/>
        <v>4.3499999999999996</v>
      </c>
    </row>
    <row r="252" spans="1:7" ht="14.45" x14ac:dyDescent="0.35">
      <c r="A252" s="5" t="s">
        <v>296</v>
      </c>
      <c r="B252" s="32">
        <v>4.1399999999999997</v>
      </c>
      <c r="C252" s="32">
        <v>4.1399999999999997</v>
      </c>
      <c r="D252" s="32">
        <v>4.1399999999999997</v>
      </c>
      <c r="E252" s="32">
        <v>100</v>
      </c>
      <c r="F252" s="73">
        <f t="shared" si="6"/>
        <v>43164</v>
      </c>
      <c r="G252" s="74">
        <f t="shared" si="7"/>
        <v>4.1399999999999997</v>
      </c>
    </row>
    <row r="253" spans="1:7" ht="14.45" x14ac:dyDescent="0.35">
      <c r="A253" s="5" t="s">
        <v>297</v>
      </c>
      <c r="B253" s="32">
        <v>3.3</v>
      </c>
      <c r="C253" s="32">
        <v>3.3</v>
      </c>
      <c r="D253" s="32">
        <v>3.3</v>
      </c>
      <c r="E253" s="32">
        <v>100</v>
      </c>
      <c r="F253" s="73">
        <f t="shared" si="6"/>
        <v>43165</v>
      </c>
      <c r="G253" s="74">
        <f t="shared" si="7"/>
        <v>3.3</v>
      </c>
    </row>
    <row r="254" spans="1:7" ht="14.45" x14ac:dyDescent="0.35">
      <c r="A254" s="5" t="s">
        <v>298</v>
      </c>
      <c r="B254" s="32">
        <v>4.2300000000000004</v>
      </c>
      <c r="C254" s="32">
        <v>4.2300000000000004</v>
      </c>
      <c r="D254" s="32">
        <v>4.2300000000000004</v>
      </c>
      <c r="E254" s="32">
        <v>100</v>
      </c>
      <c r="F254" s="73">
        <f t="shared" si="6"/>
        <v>43166</v>
      </c>
      <c r="G254" s="74">
        <f t="shared" si="7"/>
        <v>4.2300000000000004</v>
      </c>
    </row>
    <row r="255" spans="1:7" ht="14.45" x14ac:dyDescent="0.35">
      <c r="A255" s="5" t="s">
        <v>299</v>
      </c>
      <c r="B255" s="32">
        <v>4.41</v>
      </c>
      <c r="C255" s="32">
        <v>4.41</v>
      </c>
      <c r="D255" s="32">
        <v>4.41</v>
      </c>
      <c r="E255" s="32">
        <v>100</v>
      </c>
      <c r="F255" s="73">
        <f t="shared" si="6"/>
        <v>43167</v>
      </c>
      <c r="G255" s="74">
        <f t="shared" si="7"/>
        <v>4.41</v>
      </c>
    </row>
    <row r="256" spans="1:7" ht="14.45" x14ac:dyDescent="0.35">
      <c r="A256" s="5" t="s">
        <v>300</v>
      </c>
      <c r="B256" s="32">
        <v>4.6100000000000003</v>
      </c>
      <c r="C256" s="32">
        <v>4.6100000000000003</v>
      </c>
      <c r="D256" s="32">
        <v>4.6100000000000003</v>
      </c>
      <c r="E256" s="32">
        <v>100</v>
      </c>
      <c r="F256" s="73">
        <f t="shared" si="6"/>
        <v>43168</v>
      </c>
      <c r="G256" s="74">
        <f t="shared" si="7"/>
        <v>4.6100000000000003</v>
      </c>
    </row>
    <row r="257" spans="1:7" ht="14.45" x14ac:dyDescent="0.35">
      <c r="A257" s="5" t="s">
        <v>301</v>
      </c>
      <c r="B257" s="32">
        <v>4.97</v>
      </c>
      <c r="C257" s="32">
        <v>4.97</v>
      </c>
      <c r="D257" s="32">
        <v>4.97</v>
      </c>
      <c r="E257" s="32">
        <v>100</v>
      </c>
      <c r="F257" s="73">
        <f t="shared" si="6"/>
        <v>43169</v>
      </c>
      <c r="G257" s="74">
        <f t="shared" si="7"/>
        <v>4.97</v>
      </c>
    </row>
    <row r="258" spans="1:7" ht="14.45" x14ac:dyDescent="0.35">
      <c r="A258" s="5" t="s">
        <v>302</v>
      </c>
      <c r="B258" s="32">
        <v>5.15</v>
      </c>
      <c r="C258" s="32">
        <v>5.15</v>
      </c>
      <c r="D258" s="32">
        <v>5.15</v>
      </c>
      <c r="E258" s="32">
        <v>100</v>
      </c>
      <c r="F258" s="73">
        <f t="shared" si="6"/>
        <v>43170</v>
      </c>
      <c r="G258" s="74">
        <f t="shared" si="7"/>
        <v>5.15</v>
      </c>
    </row>
    <row r="259" spans="1:7" ht="14.45" x14ac:dyDescent="0.35">
      <c r="A259" s="5" t="s">
        <v>303</v>
      </c>
      <c r="B259" s="32">
        <v>4.33</v>
      </c>
      <c r="C259" s="32">
        <v>4.33</v>
      </c>
      <c r="D259" s="32">
        <v>4.33</v>
      </c>
      <c r="E259" s="32">
        <v>100</v>
      </c>
      <c r="F259" s="73">
        <f t="shared" si="6"/>
        <v>43171</v>
      </c>
      <c r="G259" s="74">
        <f t="shared" si="7"/>
        <v>4.33</v>
      </c>
    </row>
    <row r="260" spans="1:7" ht="14.45" x14ac:dyDescent="0.35">
      <c r="A260" s="5" t="s">
        <v>304</v>
      </c>
      <c r="B260" s="32">
        <v>4.38</v>
      </c>
      <c r="C260" s="32">
        <v>4.38</v>
      </c>
      <c r="D260" s="32">
        <v>4.38</v>
      </c>
      <c r="E260" s="32">
        <v>100</v>
      </c>
      <c r="F260" s="73">
        <f t="shared" si="6"/>
        <v>43172</v>
      </c>
      <c r="G260" s="74">
        <f t="shared" si="7"/>
        <v>4.38</v>
      </c>
    </row>
    <row r="261" spans="1:7" ht="14.45" x14ac:dyDescent="0.35">
      <c r="A261" s="5" t="s">
        <v>305</v>
      </c>
      <c r="B261" s="32">
        <v>5.24</v>
      </c>
      <c r="C261" s="32">
        <v>5.24</v>
      </c>
      <c r="D261" s="32">
        <v>5.24</v>
      </c>
      <c r="E261" s="32">
        <v>100</v>
      </c>
      <c r="F261" s="73">
        <f t="shared" si="6"/>
        <v>43173</v>
      </c>
      <c r="G261" s="74">
        <f t="shared" si="7"/>
        <v>5.24</v>
      </c>
    </row>
    <row r="262" spans="1:7" ht="14.45" x14ac:dyDescent="0.35">
      <c r="A262" s="5" t="s">
        <v>306</v>
      </c>
      <c r="B262" s="32">
        <v>5</v>
      </c>
      <c r="C262" s="32">
        <v>5</v>
      </c>
      <c r="D262" s="32">
        <v>5</v>
      </c>
      <c r="E262" s="32">
        <v>100</v>
      </c>
      <c r="F262" s="73">
        <f t="shared" ref="F262:F289" si="8">+VALUE(A262)</f>
        <v>43174</v>
      </c>
      <c r="G262" s="74">
        <f t="shared" ref="G262:G289" si="9">+VALUE(B262)</f>
        <v>5</v>
      </c>
    </row>
    <row r="263" spans="1:7" ht="14.45" x14ac:dyDescent="0.35">
      <c r="A263" s="5" t="s">
        <v>307</v>
      </c>
      <c r="B263" s="32">
        <v>4.17</v>
      </c>
      <c r="C263" s="32">
        <v>4.17</v>
      </c>
      <c r="D263" s="32">
        <v>4.17</v>
      </c>
      <c r="E263" s="32">
        <v>100</v>
      </c>
      <c r="F263" s="73">
        <f t="shared" si="8"/>
        <v>43175</v>
      </c>
      <c r="G263" s="74">
        <f t="shared" si="9"/>
        <v>4.17</v>
      </c>
    </row>
    <row r="264" spans="1:7" ht="14.45" x14ac:dyDescent="0.35">
      <c r="A264" s="5" t="s">
        <v>308</v>
      </c>
      <c r="B264" s="32">
        <v>4.93</v>
      </c>
      <c r="C264" s="32">
        <v>4.93</v>
      </c>
      <c r="D264" s="32">
        <v>4.93</v>
      </c>
      <c r="E264" s="32">
        <v>100</v>
      </c>
      <c r="F264" s="73">
        <f t="shared" si="8"/>
        <v>43176</v>
      </c>
      <c r="G264" s="74">
        <f t="shared" si="9"/>
        <v>4.93</v>
      </c>
    </row>
    <row r="265" spans="1:7" ht="14.45" x14ac:dyDescent="0.35">
      <c r="A265" s="5" t="s">
        <v>309</v>
      </c>
      <c r="B265" s="32">
        <v>4.6399999999999997</v>
      </c>
      <c r="C265" s="32">
        <v>4.6399999999999997</v>
      </c>
      <c r="D265" s="32">
        <v>4.6399999999999997</v>
      </c>
      <c r="E265" s="32">
        <v>100</v>
      </c>
      <c r="F265" s="73">
        <f t="shared" si="8"/>
        <v>43177</v>
      </c>
      <c r="G265" s="74">
        <f t="shared" si="9"/>
        <v>4.6399999999999997</v>
      </c>
    </row>
    <row r="266" spans="1:7" ht="14.45" x14ac:dyDescent="0.35">
      <c r="A266" s="5" t="s">
        <v>310</v>
      </c>
      <c r="B266" s="32">
        <v>4.3600000000000003</v>
      </c>
      <c r="C266" s="32">
        <v>4.3600000000000003</v>
      </c>
      <c r="D266" s="32">
        <v>4.3600000000000003</v>
      </c>
      <c r="E266" s="32">
        <v>100</v>
      </c>
      <c r="F266" s="73">
        <f t="shared" si="8"/>
        <v>43178</v>
      </c>
      <c r="G266" s="74">
        <f t="shared" si="9"/>
        <v>4.3600000000000003</v>
      </c>
    </row>
    <row r="267" spans="1:7" ht="14.45" x14ac:dyDescent="0.35">
      <c r="A267" s="5" t="s">
        <v>311</v>
      </c>
      <c r="B267" s="32">
        <v>4.4000000000000004</v>
      </c>
      <c r="C267" s="32">
        <v>4.4000000000000004</v>
      </c>
      <c r="D267" s="32">
        <v>4.4000000000000004</v>
      </c>
      <c r="E267" s="32">
        <v>100</v>
      </c>
      <c r="F267" s="73">
        <f t="shared" si="8"/>
        <v>43179</v>
      </c>
      <c r="G267" s="74">
        <f t="shared" si="9"/>
        <v>4.4000000000000004</v>
      </c>
    </row>
    <row r="268" spans="1:7" ht="14.45" x14ac:dyDescent="0.35">
      <c r="A268" s="5" t="s">
        <v>312</v>
      </c>
      <c r="B268" s="32">
        <v>3.8</v>
      </c>
      <c r="C268" s="32">
        <v>3.8</v>
      </c>
      <c r="D268" s="32">
        <v>3.8</v>
      </c>
      <c r="E268" s="32">
        <v>100</v>
      </c>
      <c r="F268" s="73">
        <f t="shared" si="8"/>
        <v>43180</v>
      </c>
      <c r="G268" s="74">
        <f t="shared" si="9"/>
        <v>3.8</v>
      </c>
    </row>
    <row r="269" spans="1:7" ht="14.45" x14ac:dyDescent="0.35">
      <c r="A269" s="5" t="s">
        <v>313</v>
      </c>
      <c r="B269" s="32">
        <v>5.2</v>
      </c>
      <c r="C269" s="32">
        <v>5.2</v>
      </c>
      <c r="D269" s="32">
        <v>5.2</v>
      </c>
      <c r="E269" s="32">
        <v>100</v>
      </c>
      <c r="F269" s="73">
        <f t="shared" si="8"/>
        <v>43181</v>
      </c>
      <c r="G269" s="74">
        <f t="shared" si="9"/>
        <v>5.2</v>
      </c>
    </row>
    <row r="270" spans="1:7" ht="14.45" x14ac:dyDescent="0.35">
      <c r="A270" s="5" t="s">
        <v>314</v>
      </c>
      <c r="B270" s="32">
        <v>4.54</v>
      </c>
      <c r="C270" s="32">
        <v>4.54</v>
      </c>
      <c r="D270" s="32">
        <v>4.54</v>
      </c>
      <c r="E270" s="32">
        <v>100</v>
      </c>
      <c r="F270" s="73">
        <f t="shared" si="8"/>
        <v>43182</v>
      </c>
      <c r="G270" s="74">
        <f t="shared" si="9"/>
        <v>4.54</v>
      </c>
    </row>
    <row r="271" spans="1:7" ht="14.45" x14ac:dyDescent="0.35">
      <c r="A271" s="5" t="s">
        <v>315</v>
      </c>
      <c r="B271" s="32">
        <v>4.6399999999999997</v>
      </c>
      <c r="C271" s="32">
        <v>4.6399999999999997</v>
      </c>
      <c r="D271" s="32">
        <v>4.6399999999999997</v>
      </c>
      <c r="E271" s="32">
        <v>100</v>
      </c>
      <c r="F271" s="73">
        <f t="shared" si="8"/>
        <v>43183</v>
      </c>
      <c r="G271" s="74">
        <f t="shared" si="9"/>
        <v>4.6399999999999997</v>
      </c>
    </row>
    <row r="272" spans="1:7" ht="14.45" x14ac:dyDescent="0.35">
      <c r="A272" s="5" t="s">
        <v>316</v>
      </c>
      <c r="B272" s="32">
        <v>5.78</v>
      </c>
      <c r="C272" s="32">
        <v>5.78</v>
      </c>
      <c r="D272" s="32">
        <v>5.78</v>
      </c>
      <c r="E272" s="32">
        <v>100</v>
      </c>
      <c r="F272" s="73">
        <f t="shared" si="8"/>
        <v>43184</v>
      </c>
      <c r="G272" s="74">
        <f t="shared" si="9"/>
        <v>5.78</v>
      </c>
    </row>
    <row r="273" spans="1:7" ht="14.45" x14ac:dyDescent="0.35">
      <c r="A273" s="5" t="s">
        <v>317</v>
      </c>
      <c r="B273" s="32">
        <v>3.24</v>
      </c>
      <c r="C273" s="32">
        <v>3.24</v>
      </c>
      <c r="D273" s="32">
        <v>3.24</v>
      </c>
      <c r="E273" s="32">
        <v>100</v>
      </c>
      <c r="F273" s="73">
        <f t="shared" si="8"/>
        <v>43185</v>
      </c>
      <c r="G273" s="74">
        <f t="shared" si="9"/>
        <v>3.24</v>
      </c>
    </row>
    <row r="274" spans="1:7" ht="14.45" x14ac:dyDescent="0.35">
      <c r="A274" s="5" t="s">
        <v>318</v>
      </c>
      <c r="B274" s="32">
        <v>4.21</v>
      </c>
      <c r="C274" s="32">
        <v>4.21</v>
      </c>
      <c r="D274" s="32">
        <v>4.21</v>
      </c>
      <c r="E274" s="32">
        <v>100</v>
      </c>
      <c r="F274" s="73">
        <f t="shared" si="8"/>
        <v>43186</v>
      </c>
      <c r="G274" s="74">
        <f t="shared" si="9"/>
        <v>4.21</v>
      </c>
    </row>
    <row r="275" spans="1:7" ht="14.45" x14ac:dyDescent="0.35">
      <c r="A275" s="5" t="s">
        <v>319</v>
      </c>
      <c r="B275" s="32">
        <v>2.77</v>
      </c>
      <c r="C275" s="32">
        <v>2.77</v>
      </c>
      <c r="D275" s="32">
        <v>2.77</v>
      </c>
      <c r="E275" s="32">
        <v>100</v>
      </c>
      <c r="F275" s="73">
        <f t="shared" si="8"/>
        <v>43187</v>
      </c>
      <c r="G275" s="74">
        <f t="shared" si="9"/>
        <v>2.77</v>
      </c>
    </row>
    <row r="276" spans="1:7" ht="14.45" x14ac:dyDescent="0.35">
      <c r="A276" s="5" t="s">
        <v>320</v>
      </c>
      <c r="B276" s="32">
        <v>4.05</v>
      </c>
      <c r="C276" s="32">
        <v>4.05</v>
      </c>
      <c r="D276" s="32">
        <v>4.05</v>
      </c>
      <c r="E276" s="32">
        <v>100</v>
      </c>
      <c r="F276" s="73">
        <f t="shared" si="8"/>
        <v>43188</v>
      </c>
      <c r="G276" s="74">
        <f t="shared" si="9"/>
        <v>4.05</v>
      </c>
    </row>
    <row r="277" spans="1:7" ht="14.45" x14ac:dyDescent="0.35">
      <c r="A277" s="5" t="s">
        <v>321</v>
      </c>
      <c r="B277" s="32">
        <v>4.21</v>
      </c>
      <c r="C277" s="32">
        <v>4.21</v>
      </c>
      <c r="D277" s="32">
        <v>4.21</v>
      </c>
      <c r="E277" s="32">
        <v>100</v>
      </c>
      <c r="F277" s="73">
        <f t="shared" si="8"/>
        <v>43189</v>
      </c>
      <c r="G277" s="74">
        <f t="shared" si="9"/>
        <v>4.21</v>
      </c>
    </row>
    <row r="278" spans="1:7" ht="14.45" x14ac:dyDescent="0.35">
      <c r="A278" s="5" t="s">
        <v>322</v>
      </c>
      <c r="B278" s="32">
        <v>2.59</v>
      </c>
      <c r="C278" s="32">
        <v>2.59</v>
      </c>
      <c r="D278" s="32">
        <v>2.59</v>
      </c>
      <c r="E278" s="32">
        <v>100</v>
      </c>
      <c r="F278" s="73">
        <f t="shared" si="8"/>
        <v>43190</v>
      </c>
      <c r="G278" s="74">
        <f t="shared" si="9"/>
        <v>2.59</v>
      </c>
    </row>
    <row r="279" spans="1:7" ht="14.45" x14ac:dyDescent="0.35">
      <c r="A279" s="5" t="s">
        <v>323</v>
      </c>
      <c r="B279" s="32">
        <v>2.5099999999999998</v>
      </c>
      <c r="C279" s="32">
        <v>2.5099999999999998</v>
      </c>
      <c r="D279" s="32">
        <v>2.5099999999999998</v>
      </c>
      <c r="E279" s="32">
        <v>100</v>
      </c>
      <c r="F279" s="73">
        <f t="shared" si="8"/>
        <v>43191</v>
      </c>
      <c r="G279" s="74">
        <f t="shared" si="9"/>
        <v>2.5099999999999998</v>
      </c>
    </row>
    <row r="280" spans="1:7" ht="14.45" x14ac:dyDescent="0.35">
      <c r="A280" s="5" t="s">
        <v>324</v>
      </c>
      <c r="B280" s="32">
        <v>2.1800000000000002</v>
      </c>
      <c r="C280" s="32">
        <v>2.1800000000000002</v>
      </c>
      <c r="D280" s="32">
        <v>2.1800000000000002</v>
      </c>
      <c r="E280" s="32">
        <v>100</v>
      </c>
      <c r="F280" s="73">
        <f t="shared" si="8"/>
        <v>43192</v>
      </c>
      <c r="G280" s="74">
        <f t="shared" si="9"/>
        <v>2.1800000000000002</v>
      </c>
    </row>
    <row r="281" spans="1:7" ht="14.45" x14ac:dyDescent="0.35">
      <c r="A281" s="5" t="s">
        <v>325</v>
      </c>
      <c r="B281" s="32">
        <v>3.54</v>
      </c>
      <c r="C281" s="32">
        <v>3.54</v>
      </c>
      <c r="D281" s="32">
        <v>3.54</v>
      </c>
      <c r="E281" s="32">
        <v>100</v>
      </c>
      <c r="F281" s="73">
        <f t="shared" si="8"/>
        <v>43193</v>
      </c>
      <c r="G281" s="74">
        <f t="shared" si="9"/>
        <v>3.54</v>
      </c>
    </row>
    <row r="282" spans="1:7" ht="14.45" x14ac:dyDescent="0.35">
      <c r="A282" s="5" t="s">
        <v>326</v>
      </c>
      <c r="B282" s="32">
        <v>3.01</v>
      </c>
      <c r="C282" s="32">
        <v>3.01</v>
      </c>
      <c r="D282" s="32">
        <v>3.01</v>
      </c>
      <c r="E282" s="32">
        <v>100</v>
      </c>
      <c r="F282" s="73">
        <f t="shared" si="8"/>
        <v>43194</v>
      </c>
      <c r="G282" s="74">
        <f t="shared" si="9"/>
        <v>3.01</v>
      </c>
    </row>
    <row r="283" spans="1:7" ht="14.45" x14ac:dyDescent="0.35">
      <c r="A283" s="5" t="s">
        <v>327</v>
      </c>
      <c r="B283" s="32">
        <v>3.09</v>
      </c>
      <c r="C283" s="32">
        <v>3.09</v>
      </c>
      <c r="D283" s="32">
        <v>3.09</v>
      </c>
      <c r="E283" s="32">
        <v>100</v>
      </c>
      <c r="F283" s="73">
        <f t="shared" si="8"/>
        <v>43195</v>
      </c>
      <c r="G283" s="74">
        <f t="shared" si="9"/>
        <v>3.09</v>
      </c>
    </row>
    <row r="284" spans="1:7" ht="14.45" x14ac:dyDescent="0.35">
      <c r="A284" s="5" t="s">
        <v>328</v>
      </c>
      <c r="B284" s="32">
        <v>2.69</v>
      </c>
      <c r="C284" s="32">
        <v>2.69</v>
      </c>
      <c r="D284" s="32">
        <v>2.69</v>
      </c>
      <c r="E284" s="32">
        <v>100</v>
      </c>
      <c r="F284" s="73">
        <f t="shared" si="8"/>
        <v>43196</v>
      </c>
      <c r="G284" s="74">
        <f t="shared" si="9"/>
        <v>2.69</v>
      </c>
    </row>
    <row r="285" spans="1:7" ht="14.45" x14ac:dyDescent="0.35">
      <c r="A285" s="5" t="s">
        <v>329</v>
      </c>
      <c r="B285" s="32">
        <v>3.66</v>
      </c>
      <c r="C285" s="32">
        <v>3.66</v>
      </c>
      <c r="D285" s="32">
        <v>3.66</v>
      </c>
      <c r="E285" s="32">
        <v>100</v>
      </c>
      <c r="F285" s="73">
        <f t="shared" si="8"/>
        <v>43197</v>
      </c>
      <c r="G285" s="74">
        <f t="shared" si="9"/>
        <v>3.66</v>
      </c>
    </row>
    <row r="286" spans="1:7" ht="14.45" x14ac:dyDescent="0.35">
      <c r="A286" s="5" t="s">
        <v>330</v>
      </c>
      <c r="B286" s="32">
        <v>2.88</v>
      </c>
      <c r="C286" s="32">
        <v>2.88</v>
      </c>
      <c r="D286" s="32">
        <v>2.88</v>
      </c>
      <c r="E286" s="32">
        <v>100</v>
      </c>
      <c r="F286" s="73">
        <f t="shared" si="8"/>
        <v>43198</v>
      </c>
      <c r="G286" s="74">
        <f t="shared" si="9"/>
        <v>2.88</v>
      </c>
    </row>
    <row r="287" spans="1:7" ht="14.45" x14ac:dyDescent="0.35">
      <c r="A287" s="5" t="s">
        <v>331</v>
      </c>
      <c r="B287" s="32">
        <v>2.11</v>
      </c>
      <c r="C287" s="32">
        <v>2.11</v>
      </c>
      <c r="D287" s="32">
        <v>2.11</v>
      </c>
      <c r="E287" s="32">
        <v>100</v>
      </c>
      <c r="F287" s="73">
        <f t="shared" si="8"/>
        <v>43199</v>
      </c>
      <c r="G287" s="74">
        <f t="shared" si="9"/>
        <v>2.11</v>
      </c>
    </row>
    <row r="288" spans="1:7" ht="14.45" x14ac:dyDescent="0.35">
      <c r="A288" s="5" t="s">
        <v>332</v>
      </c>
      <c r="B288" s="32">
        <v>1.28</v>
      </c>
      <c r="C288" s="32">
        <v>1.28</v>
      </c>
      <c r="D288" s="32">
        <v>1.28</v>
      </c>
      <c r="E288" s="32">
        <v>100</v>
      </c>
      <c r="F288" s="73">
        <f t="shared" si="8"/>
        <v>43200</v>
      </c>
      <c r="G288" s="74">
        <f t="shared" si="9"/>
        <v>1.28</v>
      </c>
    </row>
    <row r="289" spans="1:7" ht="14.45" x14ac:dyDescent="0.35">
      <c r="A289" s="5" t="s">
        <v>333</v>
      </c>
      <c r="B289" s="32">
        <v>3.45</v>
      </c>
      <c r="C289" s="32">
        <v>3.45</v>
      </c>
      <c r="D289" s="32">
        <v>3.45</v>
      </c>
      <c r="E289" s="32">
        <v>100</v>
      </c>
      <c r="F289" s="73">
        <f t="shared" si="8"/>
        <v>43201</v>
      </c>
      <c r="G289" s="74">
        <f t="shared" si="9"/>
        <v>3.45</v>
      </c>
    </row>
    <row r="290" spans="1:7" ht="14.45" x14ac:dyDescent="0.35">
      <c r="A290" s="5" t="s">
        <v>334</v>
      </c>
      <c r="B290" s="32">
        <v>3.34</v>
      </c>
      <c r="C290" s="32">
        <v>3.34</v>
      </c>
      <c r="D290" s="32">
        <v>3.34</v>
      </c>
      <c r="E290" s="32">
        <v>0</v>
      </c>
      <c r="F290" s="73">
        <f t="shared" ref="F290:F291" si="10">+VALUE(A290)</f>
        <v>43202</v>
      </c>
      <c r="G290" s="74">
        <f t="shared" ref="G290:G291" si="11">+VALUE(B290)</f>
        <v>3.34</v>
      </c>
    </row>
    <row r="291" spans="1:7" ht="14.45" x14ac:dyDescent="0.35">
      <c r="A291" s="5" t="s">
        <v>346</v>
      </c>
      <c r="F291" s="73">
        <f t="shared" si="10"/>
        <v>43203</v>
      </c>
      <c r="G291" s="74">
        <f t="shared" si="1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A269"/>
  <sheetViews>
    <sheetView zoomScale="70" zoomScaleNormal="70" workbookViewId="0">
      <pane ySplit="7395" topLeftCell="A267" activePane="bottomLeft"/>
      <selection activeCell="J5" sqref="J5"/>
      <selection pane="bottomLeft" activeCell="P269" sqref="P269"/>
    </sheetView>
  </sheetViews>
  <sheetFormatPr baseColWidth="10" defaultRowHeight="15" x14ac:dyDescent="0.25"/>
  <cols>
    <col min="1" max="1" width="15.5703125" customWidth="1"/>
    <col min="2" max="4" width="14.7109375" bestFit="1" customWidth="1"/>
    <col min="5" max="5" width="10.85546875" bestFit="1" customWidth="1"/>
    <col min="6" max="6" width="13.140625" style="93" customWidth="1"/>
    <col min="7" max="7" width="11.42578125" style="93" bestFit="1" customWidth="1"/>
    <col min="8" max="8" width="10.85546875" style="104"/>
    <col min="9" max="9" width="10.85546875" style="93"/>
    <col min="10" max="10" width="17" style="103" bestFit="1" customWidth="1"/>
    <col min="11" max="11" width="17" style="103" customWidth="1"/>
    <col min="12" max="12" width="10.85546875" style="98"/>
    <col min="13" max="13" width="14.5703125" style="99" bestFit="1" customWidth="1"/>
    <col min="14" max="15" width="10.85546875" style="5"/>
    <col min="16" max="16" width="20.28515625" style="5" customWidth="1"/>
    <col min="17" max="20" width="10.85546875" style="5"/>
    <col min="21" max="21" width="18.85546875" style="5" customWidth="1"/>
    <col min="22" max="27" width="10.85546875" style="5"/>
  </cols>
  <sheetData>
    <row r="1" spans="1:27" ht="14.45" x14ac:dyDescent="0.35">
      <c r="A1" s="76" t="s">
        <v>0</v>
      </c>
      <c r="B1" s="76" t="s">
        <v>339</v>
      </c>
      <c r="C1" s="76" t="s">
        <v>339</v>
      </c>
      <c r="D1" s="76" t="s">
        <v>339</v>
      </c>
      <c r="E1" s="75"/>
      <c r="F1" s="93" t="s">
        <v>1</v>
      </c>
      <c r="J1" s="97"/>
      <c r="K1" s="97"/>
      <c r="P1" s="6"/>
      <c r="U1" s="6"/>
    </row>
    <row r="2" spans="1:27" ht="14.45" customHeight="1" x14ac:dyDescent="0.35">
      <c r="A2" s="106" t="s">
        <v>336</v>
      </c>
      <c r="B2" s="106"/>
      <c r="C2" s="106"/>
      <c r="D2" s="106"/>
      <c r="E2" s="106"/>
      <c r="J2" s="93"/>
      <c r="K2" s="93"/>
      <c r="L2" s="93"/>
      <c r="O2" s="18"/>
    </row>
    <row r="3" spans="1:27" ht="14.45" x14ac:dyDescent="0.35">
      <c r="A3" s="76" t="s">
        <v>2</v>
      </c>
      <c r="B3" s="77">
        <v>-7916639.5492546</v>
      </c>
      <c r="C3" s="77">
        <v>-7916686.1280687004</v>
      </c>
      <c r="D3" s="77">
        <v>-7916634.7719403002</v>
      </c>
      <c r="E3" s="78"/>
      <c r="J3" s="93"/>
      <c r="K3" s="93"/>
      <c r="L3" s="93"/>
      <c r="O3" s="18"/>
      <c r="P3" s="6"/>
      <c r="U3" s="6"/>
    </row>
    <row r="4" spans="1:27" ht="14.45" x14ac:dyDescent="0.35">
      <c r="A4" s="76" t="s">
        <v>3</v>
      </c>
      <c r="B4" s="77">
        <v>-3585941.6500948002</v>
      </c>
      <c r="C4" s="77">
        <v>-3585959.5650232998</v>
      </c>
      <c r="D4" s="77">
        <v>-3585967.9253233001</v>
      </c>
      <c r="E4" s="78"/>
      <c r="J4" s="97"/>
      <c r="K4" s="97"/>
      <c r="P4" s="6"/>
      <c r="U4" s="6"/>
    </row>
    <row r="5" spans="1:27" s="21" customFormat="1" ht="60" x14ac:dyDescent="0.2">
      <c r="A5" s="79" t="s">
        <v>4</v>
      </c>
      <c r="B5" s="80" t="s">
        <v>337</v>
      </c>
      <c r="C5" s="81" t="s">
        <v>337</v>
      </c>
      <c r="D5" s="96" t="s">
        <v>337</v>
      </c>
      <c r="E5" s="83" t="s">
        <v>338</v>
      </c>
      <c r="F5" s="94" t="s">
        <v>5</v>
      </c>
      <c r="G5" s="86" t="s">
        <v>18</v>
      </c>
      <c r="H5" s="86" t="s">
        <v>6</v>
      </c>
      <c r="I5" s="87" t="s">
        <v>8</v>
      </c>
      <c r="J5" s="37" t="s">
        <v>352</v>
      </c>
      <c r="K5" s="37" t="s">
        <v>19</v>
      </c>
      <c r="L5" s="37" t="s">
        <v>9</v>
      </c>
      <c r="M5" s="37" t="s">
        <v>20</v>
      </c>
      <c r="N5" s="23"/>
      <c r="P5" s="19"/>
      <c r="Q5" s="25"/>
      <c r="R5" s="23"/>
      <c r="S5" s="23"/>
      <c r="T5" s="24"/>
      <c r="U5" s="19"/>
      <c r="V5" s="25"/>
      <c r="W5" s="23"/>
      <c r="X5" s="23"/>
      <c r="Y5" s="24"/>
      <c r="Z5" s="20"/>
      <c r="AA5" s="20"/>
    </row>
    <row r="6" spans="1:27" ht="14.45" x14ac:dyDescent="0.35">
      <c r="A6" s="84">
        <v>42934</v>
      </c>
      <c r="B6" s="76">
        <v>0.59</v>
      </c>
      <c r="C6" s="76">
        <v>0.62</v>
      </c>
      <c r="D6" s="76">
        <v>0.59</v>
      </c>
      <c r="E6" s="76">
        <v>0.6</v>
      </c>
      <c r="F6" s="95">
        <f>(E7-E6)/(A7-A6)</f>
        <v>-2.3333333333333983E-2</v>
      </c>
      <c r="G6" s="88">
        <f>A6</f>
        <v>42934</v>
      </c>
      <c r="H6" s="89">
        <f>VLOOKUP(G6,$A$6:$F$269,5,FALSE)</f>
        <v>0.6</v>
      </c>
      <c r="I6" s="89">
        <f>IF(ISERROR(H6),I5+VLOOKUP(G6,$A$6:$F$269,6,TRUE),H6)</f>
        <v>0.6</v>
      </c>
      <c r="J6" s="38">
        <f>+I6*1.44-0.1</f>
        <v>0.76400000000000001</v>
      </c>
      <c r="K6" s="100">
        <f>ETo!F22</f>
        <v>42934</v>
      </c>
      <c r="L6" s="101">
        <f>ETo!G22</f>
        <v>2.82</v>
      </c>
      <c r="M6" s="102" t="str">
        <f>+IF(K6=G6,"OK","OJO")</f>
        <v>OK</v>
      </c>
      <c r="N6" s="9"/>
      <c r="O6" s="10"/>
      <c r="P6" s="6"/>
      <c r="Q6" s="7"/>
      <c r="R6" s="11"/>
      <c r="S6" s="12"/>
      <c r="T6" s="10"/>
      <c r="U6" s="6"/>
      <c r="V6" s="7"/>
      <c r="W6" s="11"/>
      <c r="X6" s="12"/>
      <c r="Y6" s="10"/>
    </row>
    <row r="7" spans="1:27" ht="14.45" x14ac:dyDescent="0.35">
      <c r="A7" s="84">
        <v>42935</v>
      </c>
      <c r="B7" s="76">
        <v>0.56999999999999995</v>
      </c>
      <c r="C7" s="76">
        <v>0.55000000000000004</v>
      </c>
      <c r="D7" s="76">
        <v>0.61</v>
      </c>
      <c r="E7" s="76">
        <v>0.57666666666666599</v>
      </c>
      <c r="F7" s="95">
        <f>(E8-E7)/(A8-A7)</f>
        <v>-3.7499999999999999E-3</v>
      </c>
      <c r="G7" s="88">
        <f>G6+1</f>
        <v>42935</v>
      </c>
      <c r="H7" s="89">
        <f t="shared" ref="H6:H69" si="0">VLOOKUP(G7,$A$6:$F$269,5,FALSE)</f>
        <v>0.57666666666666599</v>
      </c>
      <c r="I7" s="89">
        <f t="shared" ref="I6:I69" si="1">IF(ISERROR(H7),I6+VLOOKUP(G7,$A$6:$F$269,6,TRUE),H7)</f>
        <v>0.57666666666666599</v>
      </c>
      <c r="J7" s="38">
        <f t="shared" ref="J7:J70" si="2">+I7*1.44-0.1</f>
        <v>0.73039999999999905</v>
      </c>
      <c r="K7" s="100">
        <f>ETo!F23</f>
        <v>42935</v>
      </c>
      <c r="L7" s="101">
        <f>ETo!G23</f>
        <v>2.91</v>
      </c>
      <c r="M7" s="102" t="str">
        <f t="shared" ref="M7:M70" si="3">+IF(K7=G7,"OK","OJO")</f>
        <v>OK</v>
      </c>
      <c r="N7" s="9"/>
      <c r="O7" s="10"/>
      <c r="P7" s="6"/>
      <c r="Q7" s="7"/>
      <c r="R7" s="11"/>
      <c r="S7" s="12"/>
      <c r="T7" s="10"/>
      <c r="U7" s="6"/>
      <c r="V7" s="7"/>
      <c r="W7" s="13"/>
      <c r="X7" s="12"/>
      <c r="Y7" s="10"/>
    </row>
    <row r="8" spans="1:27" ht="14.45" x14ac:dyDescent="0.35">
      <c r="A8" s="84">
        <v>42967</v>
      </c>
      <c r="B8" s="76">
        <v>0.43</v>
      </c>
      <c r="C8" s="76">
        <v>0.43</v>
      </c>
      <c r="D8" s="76">
        <v>0.51</v>
      </c>
      <c r="E8" s="76">
        <v>0.456666666666666</v>
      </c>
      <c r="F8" s="95">
        <f t="shared" ref="F8:F71" si="4">(E9-E8)/(A9-A8)</f>
        <v>-8.222222222222202E-3</v>
      </c>
      <c r="G8" s="88">
        <f t="shared" ref="G8:G71" si="5">G7+1</f>
        <v>42936</v>
      </c>
      <c r="H8" s="89" t="e">
        <f t="shared" si="0"/>
        <v>#N/A</v>
      </c>
      <c r="I8" s="89">
        <f t="shared" si="1"/>
        <v>0.57291666666666596</v>
      </c>
      <c r="J8" s="38">
        <f t="shared" si="2"/>
        <v>0.72499999999999898</v>
      </c>
      <c r="K8" s="100">
        <f>ETo!F24</f>
        <v>42936</v>
      </c>
      <c r="L8" s="101">
        <f>ETo!G24</f>
        <v>1.74</v>
      </c>
      <c r="M8" s="102" t="str">
        <f t="shared" si="3"/>
        <v>OK</v>
      </c>
      <c r="N8" s="9"/>
      <c r="O8" s="10"/>
      <c r="P8" s="6"/>
      <c r="Q8" s="7"/>
      <c r="R8" s="11"/>
      <c r="S8" s="12"/>
      <c r="T8" s="10"/>
      <c r="U8" s="6"/>
      <c r="V8" s="7"/>
      <c r="W8" s="11"/>
      <c r="X8" s="12"/>
      <c r="Y8" s="10"/>
    </row>
    <row r="9" spans="1:27" ht="14.45" x14ac:dyDescent="0.35">
      <c r="A9" s="84">
        <v>42982</v>
      </c>
      <c r="B9" s="76">
        <v>0.33</v>
      </c>
      <c r="C9" s="76">
        <v>0.32</v>
      </c>
      <c r="D9" s="76">
        <v>0.35</v>
      </c>
      <c r="E9" s="76">
        <v>0.33333333333333298</v>
      </c>
      <c r="F9" s="95">
        <f t="shared" si="4"/>
        <v>4.7619047619043168E-4</v>
      </c>
      <c r="G9" s="88">
        <f t="shared" si="5"/>
        <v>42937</v>
      </c>
      <c r="H9" s="89" t="e">
        <f t="shared" si="0"/>
        <v>#N/A</v>
      </c>
      <c r="I9" s="89">
        <f t="shared" si="1"/>
        <v>0.56916666666666593</v>
      </c>
      <c r="J9" s="38">
        <f t="shared" si="2"/>
        <v>0.71959999999999891</v>
      </c>
      <c r="K9" s="100">
        <f>ETo!F25</f>
        <v>42937</v>
      </c>
      <c r="L9" s="101">
        <f>ETo!G25</f>
        <v>0.81</v>
      </c>
      <c r="M9" s="102" t="str">
        <f t="shared" si="3"/>
        <v>OK</v>
      </c>
      <c r="N9" s="9"/>
      <c r="O9" s="10"/>
      <c r="P9" s="6"/>
      <c r="Q9" s="7"/>
      <c r="R9" s="11"/>
      <c r="S9" s="12"/>
      <c r="T9" s="10"/>
      <c r="U9" s="6"/>
      <c r="V9" s="7"/>
      <c r="W9" s="11"/>
      <c r="X9" s="12"/>
      <c r="Y9" s="10"/>
    </row>
    <row r="10" spans="1:27" ht="14.45" x14ac:dyDescent="0.35">
      <c r="A10" s="84">
        <v>42989</v>
      </c>
      <c r="B10" s="76">
        <v>0.32</v>
      </c>
      <c r="C10" s="76">
        <v>0.36</v>
      </c>
      <c r="D10" s="76">
        <v>0.33</v>
      </c>
      <c r="E10" s="76">
        <v>0.336666666666666</v>
      </c>
      <c r="F10" s="95">
        <f t="shared" si="4"/>
        <v>-7.9999999999999967E-3</v>
      </c>
      <c r="G10" s="88">
        <f t="shared" si="5"/>
        <v>42938</v>
      </c>
      <c r="H10" s="89" t="e">
        <f t="shared" si="0"/>
        <v>#N/A</v>
      </c>
      <c r="I10" s="89">
        <f t="shared" si="1"/>
        <v>0.5654166666666659</v>
      </c>
      <c r="J10" s="38">
        <f t="shared" si="2"/>
        <v>0.71419999999999884</v>
      </c>
      <c r="K10" s="100">
        <f>ETo!F26</f>
        <v>42938</v>
      </c>
      <c r="L10" s="101">
        <f>ETo!G26</f>
        <v>0.94</v>
      </c>
      <c r="M10" s="102" t="str">
        <f t="shared" si="3"/>
        <v>OK</v>
      </c>
      <c r="N10" s="9"/>
      <c r="O10" s="10"/>
      <c r="P10" s="6"/>
      <c r="Q10" s="7"/>
      <c r="R10" s="11"/>
      <c r="S10" s="12"/>
      <c r="T10" s="10"/>
      <c r="U10" s="6"/>
      <c r="V10" s="7"/>
      <c r="W10" s="11"/>
      <c r="X10" s="12"/>
      <c r="Y10" s="10"/>
    </row>
    <row r="11" spans="1:27" ht="14.45" x14ac:dyDescent="0.35">
      <c r="A11" s="84">
        <v>42994</v>
      </c>
      <c r="B11" s="76">
        <v>0.28999999999999998</v>
      </c>
      <c r="C11" s="76">
        <v>0.32</v>
      </c>
      <c r="D11" s="76">
        <v>0.28000000000000003</v>
      </c>
      <c r="E11" s="76">
        <v>0.29666666666666602</v>
      </c>
      <c r="F11" s="95">
        <f t="shared" si="4"/>
        <v>-6.0000000000000053E-3</v>
      </c>
      <c r="G11" s="88">
        <f t="shared" si="5"/>
        <v>42939</v>
      </c>
      <c r="H11" s="89" t="e">
        <f t="shared" si="0"/>
        <v>#N/A</v>
      </c>
      <c r="I11" s="89">
        <f t="shared" si="1"/>
        <v>0.56166666666666587</v>
      </c>
      <c r="J11" s="38">
        <f t="shared" si="2"/>
        <v>0.70879999999999888</v>
      </c>
      <c r="K11" s="100">
        <f>ETo!F27</f>
        <v>42939</v>
      </c>
      <c r="L11" s="101">
        <f>ETo!G27</f>
        <v>1.54</v>
      </c>
      <c r="M11" s="102" t="str">
        <f t="shared" si="3"/>
        <v>OK</v>
      </c>
      <c r="N11" s="9"/>
      <c r="O11" s="10"/>
      <c r="P11" s="6"/>
      <c r="Q11" s="7"/>
      <c r="R11" s="11"/>
      <c r="S11" s="12"/>
      <c r="T11" s="10"/>
      <c r="U11" s="6"/>
      <c r="V11" s="7"/>
      <c r="W11" s="11"/>
      <c r="X11" s="12"/>
      <c r="Y11" s="10"/>
    </row>
    <row r="12" spans="1:27" ht="14.45" x14ac:dyDescent="0.35">
      <c r="A12" s="84">
        <v>42999</v>
      </c>
      <c r="B12" s="76">
        <v>0.27</v>
      </c>
      <c r="C12" s="76">
        <v>0.26</v>
      </c>
      <c r="D12" s="76">
        <v>0.27</v>
      </c>
      <c r="E12" s="76">
        <v>0.266666666666666</v>
      </c>
      <c r="F12" s="95">
        <f t="shared" si="4"/>
        <v>1.3333333333334029E-3</v>
      </c>
      <c r="G12" s="88">
        <f t="shared" si="5"/>
        <v>42940</v>
      </c>
      <c r="H12" s="89" t="e">
        <f t="shared" si="0"/>
        <v>#N/A</v>
      </c>
      <c r="I12" s="89">
        <f t="shared" si="1"/>
        <v>0.55791666666666584</v>
      </c>
      <c r="J12" s="38">
        <f t="shared" si="2"/>
        <v>0.7033999999999988</v>
      </c>
      <c r="K12" s="100">
        <f>ETo!F28</f>
        <v>42940</v>
      </c>
      <c r="L12" s="101">
        <f>ETo!G28</f>
        <v>1.63</v>
      </c>
      <c r="M12" s="102" t="str">
        <f t="shared" si="3"/>
        <v>OK</v>
      </c>
      <c r="N12" s="9"/>
      <c r="O12" s="10"/>
      <c r="P12" s="6"/>
      <c r="Q12" s="7"/>
      <c r="R12" s="11"/>
      <c r="S12" s="12"/>
      <c r="T12" s="10"/>
      <c r="U12" s="6"/>
      <c r="V12" s="7"/>
      <c r="W12" s="11"/>
      <c r="X12" s="12"/>
      <c r="Y12" s="10"/>
    </row>
    <row r="13" spans="1:27" ht="14.45" x14ac:dyDescent="0.35">
      <c r="A13" s="84">
        <v>43009</v>
      </c>
      <c r="B13" s="76">
        <v>0.27</v>
      </c>
      <c r="C13" s="76">
        <v>0.3</v>
      </c>
      <c r="D13" s="76">
        <v>0.27</v>
      </c>
      <c r="E13" s="76">
        <v>0.28000000000000003</v>
      </c>
      <c r="F13" s="95">
        <f t="shared" si="4"/>
        <v>1.3333333333331975E-3</v>
      </c>
      <c r="G13" s="88">
        <f t="shared" si="5"/>
        <v>42941</v>
      </c>
      <c r="H13" s="89" t="e">
        <f t="shared" si="0"/>
        <v>#N/A</v>
      </c>
      <c r="I13" s="89">
        <f t="shared" si="1"/>
        <v>0.55416666666666581</v>
      </c>
      <c r="J13" s="38">
        <f t="shared" si="2"/>
        <v>0.69799999999999873</v>
      </c>
      <c r="K13" s="100">
        <f>ETo!F29</f>
        <v>42941</v>
      </c>
      <c r="L13" s="101">
        <f>ETo!G29</f>
        <v>1.41</v>
      </c>
      <c r="M13" s="102" t="str">
        <f t="shared" si="3"/>
        <v>OK</v>
      </c>
      <c r="N13" s="9"/>
      <c r="O13" s="10"/>
      <c r="P13" s="6"/>
      <c r="Q13" s="7"/>
      <c r="R13" s="11"/>
      <c r="S13" s="12"/>
      <c r="T13" s="10"/>
      <c r="U13" s="6"/>
      <c r="V13" s="7"/>
      <c r="W13" s="11"/>
      <c r="X13" s="12"/>
      <c r="Y13" s="10"/>
    </row>
    <row r="14" spans="1:27" ht="14.45" x14ac:dyDescent="0.35">
      <c r="A14" s="84">
        <v>43014</v>
      </c>
      <c r="B14" s="76">
        <v>0.27</v>
      </c>
      <c r="C14" s="76">
        <v>0.31</v>
      </c>
      <c r="D14" s="76">
        <v>0.28000000000000003</v>
      </c>
      <c r="E14" s="76">
        <v>0.28666666666666601</v>
      </c>
      <c r="F14" s="95">
        <f t="shared" si="4"/>
        <v>3.5555555555556008E-3</v>
      </c>
      <c r="G14" s="88">
        <f t="shared" si="5"/>
        <v>42942</v>
      </c>
      <c r="H14" s="89" t="e">
        <f t="shared" si="0"/>
        <v>#N/A</v>
      </c>
      <c r="I14" s="89">
        <f t="shared" si="1"/>
        <v>0.55041666666666578</v>
      </c>
      <c r="J14" s="38">
        <f t="shared" si="2"/>
        <v>0.69259999999999866</v>
      </c>
      <c r="K14" s="100">
        <f>ETo!F30</f>
        <v>42942</v>
      </c>
      <c r="L14" s="101">
        <f>ETo!G30</f>
        <v>2.25</v>
      </c>
      <c r="M14" s="102" t="str">
        <f t="shared" si="3"/>
        <v>OK</v>
      </c>
      <c r="N14" s="9"/>
      <c r="O14" s="10"/>
      <c r="P14" s="6"/>
      <c r="Q14" s="7"/>
      <c r="R14" s="11"/>
      <c r="S14" s="12"/>
      <c r="T14" s="10"/>
      <c r="U14" s="6"/>
      <c r="V14" s="7"/>
      <c r="W14" s="11"/>
      <c r="X14" s="12"/>
      <c r="Y14" s="10"/>
    </row>
    <row r="15" spans="1:27" ht="14.45" x14ac:dyDescent="0.35">
      <c r="A15" s="84">
        <v>43029</v>
      </c>
      <c r="B15" s="76">
        <v>0.33</v>
      </c>
      <c r="C15" s="76">
        <v>0.36</v>
      </c>
      <c r="D15" s="76">
        <v>0.33</v>
      </c>
      <c r="E15" s="76">
        <v>0.34</v>
      </c>
      <c r="F15" s="95">
        <f t="shared" si="4"/>
        <v>1.6666666666664831E-3</v>
      </c>
      <c r="G15" s="88">
        <f t="shared" si="5"/>
        <v>42943</v>
      </c>
      <c r="H15" s="89" t="e">
        <f t="shared" si="0"/>
        <v>#N/A</v>
      </c>
      <c r="I15" s="89">
        <f t="shared" si="1"/>
        <v>0.54666666666666575</v>
      </c>
      <c r="J15" s="38">
        <f t="shared" si="2"/>
        <v>0.6871999999999987</v>
      </c>
      <c r="K15" s="100">
        <f>ETo!F31</f>
        <v>42943</v>
      </c>
      <c r="L15" s="101">
        <f>ETo!G31</f>
        <v>1.22</v>
      </c>
      <c r="M15" s="102" t="str">
        <f t="shared" si="3"/>
        <v>OK</v>
      </c>
      <c r="N15" s="9"/>
      <c r="O15" s="10"/>
      <c r="P15" s="6"/>
      <c r="Q15" s="7"/>
      <c r="R15" s="11"/>
      <c r="S15" s="12"/>
      <c r="T15" s="10"/>
      <c r="U15" s="6"/>
      <c r="V15" s="7"/>
      <c r="W15" s="11"/>
      <c r="X15" s="12"/>
      <c r="Y15" s="10"/>
    </row>
    <row r="16" spans="1:27" ht="14.45" x14ac:dyDescent="0.35">
      <c r="A16" s="84">
        <v>43031</v>
      </c>
      <c r="B16" s="76">
        <v>0.34</v>
      </c>
      <c r="C16" s="76">
        <v>0.35</v>
      </c>
      <c r="D16" s="76">
        <v>0.34</v>
      </c>
      <c r="E16" s="76">
        <v>0.34333333333333299</v>
      </c>
      <c r="F16" s="95">
        <f t="shared" si="4"/>
        <v>1.8888888888889011E-2</v>
      </c>
      <c r="G16" s="88">
        <f t="shared" si="5"/>
        <v>42944</v>
      </c>
      <c r="H16" s="89" t="e">
        <f t="shared" si="0"/>
        <v>#N/A</v>
      </c>
      <c r="I16" s="89">
        <f t="shared" si="1"/>
        <v>0.54291666666666571</v>
      </c>
      <c r="J16" s="38">
        <f t="shared" si="2"/>
        <v>0.68179999999999863</v>
      </c>
      <c r="K16" s="100">
        <f>ETo!F32</f>
        <v>42944</v>
      </c>
      <c r="L16" s="101">
        <f>ETo!G32</f>
        <v>1.1599999999999999</v>
      </c>
      <c r="M16" s="102" t="str">
        <f t="shared" si="3"/>
        <v>OK</v>
      </c>
      <c r="N16" s="9"/>
      <c r="O16" s="10"/>
      <c r="P16" s="6"/>
      <c r="Q16" s="7"/>
      <c r="R16" s="11"/>
      <c r="S16" s="12"/>
      <c r="T16" s="10"/>
      <c r="U16" s="6"/>
      <c r="V16" s="7"/>
      <c r="W16" s="11"/>
      <c r="X16" s="12"/>
      <c r="Y16" s="10"/>
    </row>
    <row r="17" spans="1:25" s="5" customFormat="1" ht="14.45" x14ac:dyDescent="0.35">
      <c r="A17" s="84">
        <v>43034</v>
      </c>
      <c r="B17" s="76">
        <v>0.38</v>
      </c>
      <c r="C17" s="76">
        <v>0.43</v>
      </c>
      <c r="D17" s="76">
        <v>0.39</v>
      </c>
      <c r="E17" s="76">
        <v>0.4</v>
      </c>
      <c r="F17" s="95">
        <f t="shared" si="4"/>
        <v>8.4444444444443951E-3</v>
      </c>
      <c r="G17" s="88">
        <f t="shared" si="5"/>
        <v>42945</v>
      </c>
      <c r="H17" s="89" t="e">
        <f t="shared" si="0"/>
        <v>#N/A</v>
      </c>
      <c r="I17" s="89">
        <f t="shared" si="1"/>
        <v>0.53916666666666568</v>
      </c>
      <c r="J17" s="38">
        <f t="shared" si="2"/>
        <v>0.67639999999999856</v>
      </c>
      <c r="K17" s="100">
        <f>ETo!F33</f>
        <v>42945</v>
      </c>
      <c r="L17" s="101">
        <f>ETo!G33</f>
        <v>1.44</v>
      </c>
      <c r="M17" s="102" t="str">
        <f t="shared" si="3"/>
        <v>OK</v>
      </c>
      <c r="N17" s="9"/>
      <c r="O17" s="10"/>
      <c r="P17" s="6"/>
      <c r="Q17" s="7"/>
      <c r="R17" s="11"/>
      <c r="S17" s="12"/>
      <c r="T17" s="10"/>
      <c r="U17" s="6"/>
      <c r="V17" s="7"/>
      <c r="W17" s="11"/>
      <c r="X17" s="12"/>
      <c r="Y17" s="10"/>
    </row>
    <row r="18" spans="1:25" s="5" customFormat="1" ht="14.45" x14ac:dyDescent="0.35">
      <c r="A18" s="84">
        <v>43049</v>
      </c>
      <c r="B18" s="76">
        <v>0.51</v>
      </c>
      <c r="C18" s="76">
        <v>0.56000000000000005</v>
      </c>
      <c r="D18" s="76">
        <v>0.51</v>
      </c>
      <c r="E18" s="76">
        <v>0.52666666666666595</v>
      </c>
      <c r="F18" s="95">
        <f t="shared" si="4"/>
        <v>1.1333333333333417E-2</v>
      </c>
      <c r="G18" s="88">
        <f t="shared" si="5"/>
        <v>42946</v>
      </c>
      <c r="H18" s="89" t="e">
        <f t="shared" si="0"/>
        <v>#N/A</v>
      </c>
      <c r="I18" s="89">
        <f t="shared" si="1"/>
        <v>0.53541666666666565</v>
      </c>
      <c r="J18" s="38">
        <f t="shared" si="2"/>
        <v>0.67099999999999849</v>
      </c>
      <c r="K18" s="100">
        <f>ETo!F34</f>
        <v>42946</v>
      </c>
      <c r="L18" s="101">
        <f>ETo!G34</f>
        <v>1.62</v>
      </c>
      <c r="M18" s="102" t="str">
        <f t="shared" si="3"/>
        <v>OK</v>
      </c>
      <c r="N18" s="9"/>
      <c r="O18" s="10"/>
      <c r="P18" s="6"/>
      <c r="Q18" s="7"/>
      <c r="R18" s="11"/>
      <c r="S18" s="12"/>
      <c r="T18" s="10"/>
      <c r="U18" s="6"/>
      <c r="V18" s="7"/>
      <c r="W18" s="11"/>
      <c r="X18" s="12"/>
      <c r="Y18" s="10"/>
    </row>
    <row r="19" spans="1:25" s="5" customFormat="1" ht="14.45" x14ac:dyDescent="0.35">
      <c r="A19" s="84">
        <v>43054</v>
      </c>
      <c r="B19" s="76">
        <v>0.56999999999999995</v>
      </c>
      <c r="C19" s="76">
        <v>0.61</v>
      </c>
      <c r="D19" s="76">
        <v>0.56999999999999995</v>
      </c>
      <c r="E19" s="76">
        <v>0.58333333333333304</v>
      </c>
      <c r="F19" s="95">
        <f t="shared" si="4"/>
        <v>3.3333333333333882E-3</v>
      </c>
      <c r="G19" s="88">
        <f t="shared" si="5"/>
        <v>42947</v>
      </c>
      <c r="H19" s="89" t="e">
        <f t="shared" si="0"/>
        <v>#N/A</v>
      </c>
      <c r="I19" s="89">
        <f t="shared" si="1"/>
        <v>0.53166666666666562</v>
      </c>
      <c r="J19" s="38">
        <f t="shared" si="2"/>
        <v>0.66559999999999853</v>
      </c>
      <c r="K19" s="100">
        <f>ETo!F35</f>
        <v>42947</v>
      </c>
      <c r="L19" s="101">
        <f>ETo!G35</f>
        <v>0.63</v>
      </c>
      <c r="M19" s="102" t="str">
        <f t="shared" si="3"/>
        <v>OK</v>
      </c>
      <c r="N19" s="9"/>
      <c r="O19" s="10"/>
      <c r="P19" s="6"/>
      <c r="Q19" s="7"/>
      <c r="R19" s="11"/>
      <c r="S19" s="12"/>
      <c r="T19" s="10"/>
      <c r="U19" s="6"/>
      <c r="V19" s="7"/>
      <c r="W19" s="11"/>
      <c r="X19" s="12"/>
      <c r="Y19" s="10"/>
    </row>
    <row r="20" spans="1:25" s="5" customFormat="1" ht="14.45" x14ac:dyDescent="0.35">
      <c r="A20" s="84">
        <v>43059</v>
      </c>
      <c r="B20" s="76">
        <v>0.59</v>
      </c>
      <c r="C20" s="76">
        <v>0.61</v>
      </c>
      <c r="D20" s="76">
        <v>0.6</v>
      </c>
      <c r="E20" s="76">
        <v>0.6</v>
      </c>
      <c r="F20" s="95">
        <f t="shared" si="4"/>
        <v>6.0000000000000053E-3</v>
      </c>
      <c r="G20" s="88">
        <f t="shared" si="5"/>
        <v>42948</v>
      </c>
      <c r="H20" s="89" t="e">
        <f t="shared" si="0"/>
        <v>#N/A</v>
      </c>
      <c r="I20" s="89">
        <f t="shared" si="1"/>
        <v>0.52791666666666559</v>
      </c>
      <c r="J20" s="38">
        <f t="shared" si="2"/>
        <v>0.66019999999999845</v>
      </c>
      <c r="K20" s="100">
        <f>ETo!F36</f>
        <v>42948</v>
      </c>
      <c r="L20" s="101">
        <f>ETo!G36</f>
        <v>1.28</v>
      </c>
      <c r="M20" s="102" t="str">
        <f t="shared" si="3"/>
        <v>OK</v>
      </c>
      <c r="N20" s="9"/>
      <c r="O20" s="10"/>
      <c r="P20" s="6"/>
      <c r="Q20" s="7"/>
      <c r="R20" s="11"/>
      <c r="S20" s="12"/>
      <c r="T20" s="10"/>
      <c r="U20" s="6"/>
      <c r="V20" s="7"/>
      <c r="W20" s="11"/>
      <c r="X20" s="12"/>
      <c r="Y20" s="10"/>
    </row>
    <row r="21" spans="1:25" s="5" customFormat="1" ht="14.45" x14ac:dyDescent="0.35">
      <c r="A21" s="84">
        <v>43069</v>
      </c>
      <c r="B21" s="76">
        <v>0.66</v>
      </c>
      <c r="C21" s="76">
        <v>0.66</v>
      </c>
      <c r="D21" s="76">
        <v>0.66</v>
      </c>
      <c r="E21" s="76">
        <v>0.66</v>
      </c>
      <c r="F21" s="95">
        <f t="shared" si="4"/>
        <v>7.3333333333331918E-3</v>
      </c>
      <c r="G21" s="88">
        <f t="shared" si="5"/>
        <v>42949</v>
      </c>
      <c r="H21" s="89" t="e">
        <f t="shared" si="0"/>
        <v>#N/A</v>
      </c>
      <c r="I21" s="89">
        <f t="shared" si="1"/>
        <v>0.52416666666666556</v>
      </c>
      <c r="J21" s="38">
        <f t="shared" si="2"/>
        <v>0.65479999999999838</v>
      </c>
      <c r="K21" s="100">
        <f>ETo!F37</f>
        <v>42949</v>
      </c>
      <c r="L21" s="101">
        <f>ETo!G37</f>
        <v>2.97</v>
      </c>
      <c r="M21" s="102" t="str">
        <f t="shared" si="3"/>
        <v>OK</v>
      </c>
      <c r="N21" s="9"/>
      <c r="O21" s="10"/>
      <c r="P21" s="6"/>
      <c r="Q21" s="7"/>
      <c r="R21" s="11"/>
      <c r="S21" s="12"/>
      <c r="T21" s="10"/>
      <c r="U21" s="6"/>
      <c r="V21" s="7"/>
      <c r="W21" s="11"/>
      <c r="X21" s="12"/>
      <c r="Y21" s="10"/>
    </row>
    <row r="22" spans="1:25" s="5" customFormat="1" ht="14.45" x14ac:dyDescent="0.35">
      <c r="A22" s="84">
        <v>43074</v>
      </c>
      <c r="B22" s="76">
        <v>0.7</v>
      </c>
      <c r="C22" s="76">
        <v>0.69</v>
      </c>
      <c r="D22" s="76">
        <v>0.7</v>
      </c>
      <c r="E22" s="76">
        <v>0.69666666666666599</v>
      </c>
      <c r="F22" s="95">
        <f t="shared" si="4"/>
        <v>-1.3333333333332086E-3</v>
      </c>
      <c r="G22" s="88">
        <f t="shared" si="5"/>
        <v>42950</v>
      </c>
      <c r="H22" s="89" t="e">
        <f t="shared" si="0"/>
        <v>#N/A</v>
      </c>
      <c r="I22" s="89">
        <f t="shared" si="1"/>
        <v>0.52041666666666553</v>
      </c>
      <c r="J22" s="38">
        <f t="shared" si="2"/>
        <v>0.64939999999999831</v>
      </c>
      <c r="K22" s="100">
        <f>ETo!F38</f>
        <v>42950</v>
      </c>
      <c r="L22" s="101">
        <f>ETo!G38</f>
        <v>0.96</v>
      </c>
      <c r="M22" s="102" t="str">
        <f t="shared" si="3"/>
        <v>OK</v>
      </c>
      <c r="N22" s="9"/>
      <c r="O22" s="10"/>
      <c r="P22" s="6"/>
      <c r="Q22" s="7"/>
      <c r="R22" s="11"/>
      <c r="S22" s="12"/>
      <c r="T22" s="10"/>
      <c r="U22" s="6"/>
      <c r="V22" s="7"/>
      <c r="W22" s="11"/>
      <c r="X22" s="12"/>
      <c r="Y22" s="10"/>
    </row>
    <row r="23" spans="1:25" s="5" customFormat="1" ht="14.45" x14ac:dyDescent="0.35">
      <c r="A23" s="84">
        <v>43079</v>
      </c>
      <c r="B23" s="76">
        <v>0.7</v>
      </c>
      <c r="C23" s="76">
        <v>0.68</v>
      </c>
      <c r="D23" s="75"/>
      <c r="E23" s="76">
        <v>0.69</v>
      </c>
      <c r="F23" s="95">
        <f t="shared" si="4"/>
        <v>2.6666666666666063E-3</v>
      </c>
      <c r="G23" s="88">
        <f t="shared" si="5"/>
        <v>42951</v>
      </c>
      <c r="H23" s="89" t="e">
        <f t="shared" si="0"/>
        <v>#N/A</v>
      </c>
      <c r="I23" s="89">
        <f t="shared" si="1"/>
        <v>0.5166666666666655</v>
      </c>
      <c r="J23" s="38">
        <f t="shared" si="2"/>
        <v>0.64399999999999835</v>
      </c>
      <c r="K23" s="100">
        <f>ETo!F39</f>
        <v>42951</v>
      </c>
      <c r="L23" s="101">
        <f>ETo!G39</f>
        <v>1.58</v>
      </c>
      <c r="M23" s="102" t="str">
        <f t="shared" si="3"/>
        <v>OK</v>
      </c>
      <c r="N23" s="9"/>
      <c r="O23" s="10"/>
      <c r="P23" s="6"/>
      <c r="Q23" s="7"/>
      <c r="R23" s="11"/>
      <c r="S23" s="12"/>
      <c r="T23" s="10"/>
      <c r="U23" s="6"/>
      <c r="V23" s="7"/>
      <c r="W23" s="11"/>
      <c r="X23" s="12"/>
      <c r="Y23" s="10"/>
    </row>
    <row r="24" spans="1:25" s="5" customFormat="1" ht="14.45" x14ac:dyDescent="0.35">
      <c r="A24" s="84">
        <v>43089</v>
      </c>
      <c r="B24" s="76">
        <v>0.72</v>
      </c>
      <c r="C24" s="76">
        <v>0.7</v>
      </c>
      <c r="D24" s="76">
        <v>0.73</v>
      </c>
      <c r="E24" s="76">
        <v>0.71666666666666601</v>
      </c>
      <c r="F24" s="95">
        <f t="shared" si="4"/>
        <v>2.6666666666667949E-3</v>
      </c>
      <c r="G24" s="88">
        <f t="shared" si="5"/>
        <v>42952</v>
      </c>
      <c r="H24" s="89" t="e">
        <f t="shared" si="0"/>
        <v>#N/A</v>
      </c>
      <c r="I24" s="89">
        <f t="shared" si="1"/>
        <v>0.51291666666666547</v>
      </c>
      <c r="J24" s="38">
        <f t="shared" si="2"/>
        <v>0.63859999999999828</v>
      </c>
      <c r="K24" s="100">
        <f>ETo!F40</f>
        <v>42952</v>
      </c>
      <c r="L24" s="101">
        <f>ETo!G40</f>
        <v>1.62</v>
      </c>
      <c r="M24" s="102" t="str">
        <f t="shared" si="3"/>
        <v>OK</v>
      </c>
      <c r="N24" s="9"/>
      <c r="O24" s="10"/>
      <c r="Q24" s="14"/>
      <c r="R24" s="11"/>
      <c r="S24" s="12"/>
      <c r="T24" s="10"/>
      <c r="V24" s="14"/>
      <c r="W24" s="11"/>
      <c r="X24" s="12"/>
      <c r="Y24" s="10"/>
    </row>
    <row r="25" spans="1:25" s="5" customFormat="1" ht="14.45" x14ac:dyDescent="0.35">
      <c r="A25" s="84">
        <v>43094</v>
      </c>
      <c r="B25" s="76">
        <v>0.74</v>
      </c>
      <c r="C25" s="76">
        <v>0.71</v>
      </c>
      <c r="D25" s="76">
        <v>0.74</v>
      </c>
      <c r="E25" s="76">
        <v>0.73</v>
      </c>
      <c r="F25" s="95">
        <f t="shared" si="4"/>
        <v>1.0000000000000009E-2</v>
      </c>
      <c r="G25" s="88">
        <f t="shared" si="5"/>
        <v>42953</v>
      </c>
      <c r="H25" s="89" t="e">
        <f t="shared" si="0"/>
        <v>#N/A</v>
      </c>
      <c r="I25" s="89">
        <f t="shared" si="1"/>
        <v>0.50916666666666544</v>
      </c>
      <c r="J25" s="38">
        <f t="shared" si="2"/>
        <v>0.63319999999999821</v>
      </c>
      <c r="K25" s="100">
        <f>ETo!F41</f>
        <v>42953</v>
      </c>
      <c r="L25" s="101">
        <f>ETo!G41</f>
        <v>2.4300000000000002</v>
      </c>
      <c r="M25" s="102" t="str">
        <f t="shared" si="3"/>
        <v>OK</v>
      </c>
      <c r="N25" s="9"/>
      <c r="O25" s="6"/>
      <c r="P25" s="6"/>
      <c r="Q25" s="14"/>
      <c r="R25" s="11"/>
      <c r="S25" s="12"/>
      <c r="T25" s="10"/>
      <c r="V25" s="14"/>
      <c r="W25" s="11"/>
      <c r="X25" s="12"/>
      <c r="Y25" s="10"/>
    </row>
    <row r="26" spans="1:25" s="5" customFormat="1" ht="14.45" x14ac:dyDescent="0.35">
      <c r="A26" s="84">
        <v>43095</v>
      </c>
      <c r="B26" s="76">
        <v>0.8</v>
      </c>
      <c r="C26" s="76">
        <v>0.79</v>
      </c>
      <c r="D26" s="76">
        <v>0.77</v>
      </c>
      <c r="E26" s="76">
        <v>0.74</v>
      </c>
      <c r="F26" s="95">
        <f t="shared" si="4"/>
        <v>8.3333333333324155E-4</v>
      </c>
      <c r="G26" s="88">
        <f t="shared" si="5"/>
        <v>42954</v>
      </c>
      <c r="H26" s="89" t="e">
        <f t="shared" si="0"/>
        <v>#N/A</v>
      </c>
      <c r="I26" s="89">
        <f t="shared" si="1"/>
        <v>0.5054166666666654</v>
      </c>
      <c r="J26" s="38">
        <f t="shared" si="2"/>
        <v>0.62779999999999814</v>
      </c>
      <c r="K26" s="100">
        <f>ETo!F42</f>
        <v>42954</v>
      </c>
      <c r="L26" s="101">
        <f>ETo!G42</f>
        <v>1.75</v>
      </c>
      <c r="M26" s="102" t="str">
        <f t="shared" si="3"/>
        <v>OK</v>
      </c>
      <c r="N26" s="9"/>
      <c r="O26" s="6"/>
      <c r="P26" s="6"/>
      <c r="Q26" s="14"/>
      <c r="R26" s="11"/>
      <c r="S26" s="12"/>
      <c r="T26" s="10"/>
      <c r="V26" s="14"/>
      <c r="W26" s="11"/>
      <c r="X26" s="12"/>
      <c r="Y26" s="10"/>
    </row>
    <row r="27" spans="1:25" s="5" customFormat="1" ht="14.45" x14ac:dyDescent="0.35">
      <c r="A27" s="84">
        <v>43099</v>
      </c>
      <c r="B27" s="76">
        <v>0.76</v>
      </c>
      <c r="C27" s="76">
        <v>0.73</v>
      </c>
      <c r="D27" s="76">
        <v>0.74</v>
      </c>
      <c r="E27" s="76">
        <v>0.74333333333333296</v>
      </c>
      <c r="F27" s="95">
        <f t="shared" si="4"/>
        <v>2.666666666666706E-3</v>
      </c>
      <c r="G27" s="88">
        <f t="shared" si="5"/>
        <v>42955</v>
      </c>
      <c r="H27" s="89" t="e">
        <f t="shared" si="0"/>
        <v>#N/A</v>
      </c>
      <c r="I27" s="89">
        <f t="shared" si="1"/>
        <v>0.50166666666666537</v>
      </c>
      <c r="J27" s="38">
        <f t="shared" si="2"/>
        <v>0.62239999999999818</v>
      </c>
      <c r="K27" s="100">
        <f>ETo!F43</f>
        <v>42955</v>
      </c>
      <c r="L27" s="101">
        <f>ETo!G43</f>
        <v>3.17</v>
      </c>
      <c r="M27" s="102" t="str">
        <f t="shared" si="3"/>
        <v>OK</v>
      </c>
      <c r="N27" s="9"/>
      <c r="O27" s="6"/>
      <c r="P27" s="6"/>
      <c r="Q27" s="14"/>
      <c r="R27" s="11"/>
      <c r="S27" s="12"/>
      <c r="T27" s="10"/>
      <c r="V27" s="14"/>
      <c r="W27" s="11"/>
      <c r="X27" s="12"/>
      <c r="Y27" s="10"/>
    </row>
    <row r="28" spans="1:25" s="5" customFormat="1" ht="14.45" x14ac:dyDescent="0.35">
      <c r="A28" s="84">
        <v>43109</v>
      </c>
      <c r="B28" s="76">
        <v>0.78</v>
      </c>
      <c r="C28" s="76">
        <v>0.75</v>
      </c>
      <c r="D28" s="76">
        <v>0.78</v>
      </c>
      <c r="E28" s="76">
        <v>0.77</v>
      </c>
      <c r="F28" s="95">
        <f t="shared" si="4"/>
        <v>3.3333333333329662E-3</v>
      </c>
      <c r="G28" s="88">
        <f t="shared" si="5"/>
        <v>42956</v>
      </c>
      <c r="H28" s="89" t="e">
        <f t="shared" si="0"/>
        <v>#N/A</v>
      </c>
      <c r="I28" s="89">
        <f t="shared" si="1"/>
        <v>0.4979166666666654</v>
      </c>
      <c r="J28" s="38">
        <f t="shared" si="2"/>
        <v>0.61699999999999822</v>
      </c>
      <c r="K28" s="100">
        <f>ETo!F44</f>
        <v>42956</v>
      </c>
      <c r="L28" s="101">
        <f>ETo!G44</f>
        <v>1.9</v>
      </c>
      <c r="M28" s="102" t="str">
        <f t="shared" si="3"/>
        <v>OK</v>
      </c>
      <c r="N28" s="9"/>
      <c r="O28" s="6"/>
      <c r="P28" s="6"/>
      <c r="Q28" s="14"/>
      <c r="R28" s="11"/>
      <c r="S28" s="12"/>
      <c r="T28" s="10"/>
      <c r="V28" s="14"/>
      <c r="W28" s="11"/>
      <c r="X28" s="12"/>
      <c r="Y28" s="10"/>
    </row>
    <row r="29" spans="1:25" s="5" customFormat="1" ht="14.45" x14ac:dyDescent="0.35">
      <c r="A29" s="84">
        <v>43111</v>
      </c>
      <c r="B29" s="76">
        <v>0.79</v>
      </c>
      <c r="C29" s="76">
        <v>0.78</v>
      </c>
      <c r="D29" s="76">
        <v>0.76</v>
      </c>
      <c r="E29" s="76">
        <v>0.77666666666666595</v>
      </c>
      <c r="F29" s="95">
        <f t="shared" si="4"/>
        <v>-5.5555555555554992E-4</v>
      </c>
      <c r="G29" s="88">
        <f t="shared" si="5"/>
        <v>42957</v>
      </c>
      <c r="H29" s="89" t="e">
        <f t="shared" si="0"/>
        <v>#N/A</v>
      </c>
      <c r="I29" s="89">
        <f t="shared" si="1"/>
        <v>0.49416666666666542</v>
      </c>
      <c r="J29" s="38">
        <f t="shared" si="2"/>
        <v>0.61159999999999826</v>
      </c>
      <c r="K29" s="100">
        <f>ETo!F45</f>
        <v>42957</v>
      </c>
      <c r="L29" s="101">
        <f>ETo!G45</f>
        <v>1.66</v>
      </c>
      <c r="M29" s="102" t="str">
        <f t="shared" si="3"/>
        <v>OK</v>
      </c>
      <c r="N29" s="9"/>
      <c r="O29" s="6"/>
      <c r="P29" s="6"/>
      <c r="Q29" s="14"/>
      <c r="R29" s="11"/>
      <c r="S29" s="12"/>
      <c r="T29" s="10"/>
      <c r="V29" s="14"/>
      <c r="W29" s="11"/>
      <c r="X29" s="12"/>
      <c r="Y29" s="10"/>
    </row>
    <row r="30" spans="1:25" s="5" customFormat="1" ht="14.45" x14ac:dyDescent="0.35">
      <c r="A30" s="84">
        <v>43129</v>
      </c>
      <c r="B30" s="76">
        <v>0.78</v>
      </c>
      <c r="C30" s="76">
        <v>0.75</v>
      </c>
      <c r="D30" s="76">
        <v>0.77</v>
      </c>
      <c r="E30" s="76">
        <v>0.76666666666666605</v>
      </c>
      <c r="F30" s="95">
        <f t="shared" si="4"/>
        <v>3.5714285714285665E-3</v>
      </c>
      <c r="G30" s="88">
        <f t="shared" si="5"/>
        <v>42958</v>
      </c>
      <c r="H30" s="89" t="e">
        <f t="shared" si="0"/>
        <v>#N/A</v>
      </c>
      <c r="I30" s="89">
        <f t="shared" si="1"/>
        <v>0.49041666666666545</v>
      </c>
      <c r="J30" s="38">
        <f t="shared" si="2"/>
        <v>0.60619999999999818</v>
      </c>
      <c r="K30" s="100">
        <f>ETo!F46</f>
        <v>42958</v>
      </c>
      <c r="L30" s="101">
        <f>ETo!G46</f>
        <v>0.91</v>
      </c>
      <c r="M30" s="102" t="str">
        <f t="shared" si="3"/>
        <v>OK</v>
      </c>
      <c r="N30" s="9"/>
      <c r="O30" s="10"/>
      <c r="Q30" s="14"/>
      <c r="R30" s="11"/>
      <c r="S30" s="12"/>
      <c r="T30" s="10"/>
      <c r="V30" s="14"/>
      <c r="W30" s="11"/>
      <c r="X30" s="12"/>
      <c r="Y30" s="10"/>
    </row>
    <row r="31" spans="1:25" s="5" customFormat="1" ht="14.45" x14ac:dyDescent="0.35">
      <c r="A31" s="84">
        <v>43143</v>
      </c>
      <c r="B31" s="76">
        <v>0.82</v>
      </c>
      <c r="C31" s="76">
        <v>0.82</v>
      </c>
      <c r="D31" s="76">
        <v>0.81</v>
      </c>
      <c r="E31" s="76">
        <v>0.81666666666666599</v>
      </c>
      <c r="F31" s="95">
        <f t="shared" si="4"/>
        <v>-7.2222222222221672E-3</v>
      </c>
      <c r="G31" s="88">
        <f t="shared" si="5"/>
        <v>42959</v>
      </c>
      <c r="H31" s="89" t="e">
        <f t="shared" si="0"/>
        <v>#N/A</v>
      </c>
      <c r="I31" s="89">
        <f t="shared" si="1"/>
        <v>0.48666666666666547</v>
      </c>
      <c r="J31" s="38">
        <f t="shared" si="2"/>
        <v>0.60079999999999822</v>
      </c>
      <c r="K31" s="100">
        <f>ETo!F47</f>
        <v>42959</v>
      </c>
      <c r="L31" s="101">
        <f>ETo!G47</f>
        <v>1.67</v>
      </c>
      <c r="M31" s="102" t="str">
        <f t="shared" si="3"/>
        <v>OK</v>
      </c>
      <c r="N31" s="9"/>
      <c r="O31" s="10"/>
      <c r="Q31" s="14"/>
      <c r="R31" s="11"/>
      <c r="S31" s="12"/>
      <c r="T31" s="10"/>
      <c r="V31" s="14"/>
      <c r="W31" s="11"/>
      <c r="X31" s="12"/>
      <c r="Y31" s="10"/>
    </row>
    <row r="32" spans="1:25" s="5" customFormat="1" ht="14.45" x14ac:dyDescent="0.35">
      <c r="A32" s="84">
        <v>43149</v>
      </c>
      <c r="B32" s="76">
        <v>0.78</v>
      </c>
      <c r="C32" s="76">
        <v>0.76</v>
      </c>
      <c r="D32" s="76">
        <v>0.78</v>
      </c>
      <c r="E32" s="76">
        <v>0.77333333333333298</v>
      </c>
      <c r="F32" s="95">
        <f t="shared" si="4"/>
        <v>4.6666666666665968E-3</v>
      </c>
      <c r="G32" s="88">
        <f t="shared" si="5"/>
        <v>42960</v>
      </c>
      <c r="H32" s="89" t="e">
        <f t="shared" si="0"/>
        <v>#N/A</v>
      </c>
      <c r="I32" s="89">
        <f t="shared" si="1"/>
        <v>0.4829166666666655</v>
      </c>
      <c r="J32" s="38">
        <f t="shared" si="2"/>
        <v>0.59539999999999826</v>
      </c>
      <c r="K32" s="100">
        <f>ETo!F48</f>
        <v>42960</v>
      </c>
      <c r="L32" s="101">
        <f>ETo!G48</f>
        <v>2.3199999999999998</v>
      </c>
      <c r="M32" s="102" t="str">
        <f t="shared" si="3"/>
        <v>OK</v>
      </c>
      <c r="N32" s="9"/>
      <c r="O32" s="10"/>
      <c r="Q32" s="14"/>
      <c r="R32" s="11"/>
      <c r="S32" s="12"/>
      <c r="T32" s="10"/>
      <c r="V32" s="14"/>
      <c r="W32" s="11"/>
      <c r="X32" s="12"/>
      <c r="Y32" s="10"/>
    </row>
    <row r="33" spans="1:25" s="5" customFormat="1" ht="14.45" x14ac:dyDescent="0.35">
      <c r="A33" s="84">
        <v>43154</v>
      </c>
      <c r="B33" s="76">
        <v>0.81</v>
      </c>
      <c r="C33" s="76">
        <v>0.78</v>
      </c>
      <c r="D33" s="76">
        <v>0.8</v>
      </c>
      <c r="E33" s="76">
        <v>0.79666666666666597</v>
      </c>
      <c r="F33" s="95">
        <f t="shared" si="4"/>
        <v>3.3333333333334103E-3</v>
      </c>
      <c r="G33" s="88">
        <f t="shared" si="5"/>
        <v>42961</v>
      </c>
      <c r="H33" s="89" t="e">
        <f t="shared" si="0"/>
        <v>#N/A</v>
      </c>
      <c r="I33" s="89">
        <f t="shared" si="1"/>
        <v>0.47916666666666552</v>
      </c>
      <c r="J33" s="38">
        <f t="shared" si="2"/>
        <v>0.5899999999999983</v>
      </c>
      <c r="K33" s="100">
        <f>ETo!F49</f>
        <v>42961</v>
      </c>
      <c r="L33" s="101">
        <f>ETo!G49</f>
        <v>2.73</v>
      </c>
      <c r="M33" s="102" t="str">
        <f t="shared" si="3"/>
        <v>OK</v>
      </c>
      <c r="N33" s="9"/>
      <c r="O33" s="10"/>
      <c r="Q33" s="14"/>
      <c r="R33" s="11"/>
      <c r="S33" s="12"/>
      <c r="T33" s="10"/>
      <c r="V33" s="14"/>
      <c r="W33" s="11"/>
      <c r="X33" s="12"/>
      <c r="Y33" s="10"/>
    </row>
    <row r="34" spans="1:25" s="5" customFormat="1" ht="14.45" x14ac:dyDescent="0.35">
      <c r="A34" s="84">
        <v>43159</v>
      </c>
      <c r="B34" s="76">
        <v>0.82</v>
      </c>
      <c r="C34" s="76">
        <v>0.81</v>
      </c>
      <c r="D34" s="76">
        <v>0.81</v>
      </c>
      <c r="E34" s="76">
        <v>0.81333333333333302</v>
      </c>
      <c r="F34" s="95">
        <f t="shared" si="4"/>
        <v>-8.0000000000000071E-3</v>
      </c>
      <c r="G34" s="88">
        <f t="shared" si="5"/>
        <v>42962</v>
      </c>
      <c r="H34" s="89" t="e">
        <f t="shared" si="0"/>
        <v>#N/A</v>
      </c>
      <c r="I34" s="89">
        <f t="shared" si="1"/>
        <v>0.47541666666666554</v>
      </c>
      <c r="J34" s="38">
        <f t="shared" si="2"/>
        <v>0.58459999999999834</v>
      </c>
      <c r="K34" s="100">
        <f>ETo!F50</f>
        <v>42962</v>
      </c>
      <c r="L34" s="101">
        <f>ETo!G50</f>
        <v>1.99</v>
      </c>
      <c r="M34" s="102" t="str">
        <f t="shared" si="3"/>
        <v>OK</v>
      </c>
      <c r="N34" s="9"/>
      <c r="O34" s="10"/>
      <c r="Q34" s="14"/>
      <c r="R34" s="11"/>
      <c r="S34" s="12"/>
      <c r="T34" s="10"/>
      <c r="V34" s="14"/>
      <c r="W34" s="11"/>
      <c r="X34" s="12"/>
      <c r="Y34" s="10"/>
    </row>
    <row r="35" spans="1:25" s="5" customFormat="1" ht="14.45" x14ac:dyDescent="0.35">
      <c r="A35" s="84">
        <v>43164</v>
      </c>
      <c r="B35" s="76">
        <v>0.79</v>
      </c>
      <c r="C35" s="76">
        <v>0.76</v>
      </c>
      <c r="D35" s="76">
        <v>0.77</v>
      </c>
      <c r="E35" s="76">
        <v>0.77333333333333298</v>
      </c>
      <c r="F35" s="95">
        <f t="shared" si="4"/>
        <v>4.6666666666665968E-3</v>
      </c>
      <c r="G35" s="88">
        <f t="shared" si="5"/>
        <v>42963</v>
      </c>
      <c r="H35" s="89" t="e">
        <f t="shared" si="0"/>
        <v>#N/A</v>
      </c>
      <c r="I35" s="89">
        <f t="shared" si="1"/>
        <v>0.47166666666666557</v>
      </c>
      <c r="J35" s="38">
        <f t="shared" si="2"/>
        <v>0.57919999999999838</v>
      </c>
      <c r="K35" s="100">
        <f>ETo!F51</f>
        <v>42963</v>
      </c>
      <c r="L35" s="101">
        <f>ETo!G51</f>
        <v>2.13</v>
      </c>
      <c r="M35" s="102" t="str">
        <f t="shared" si="3"/>
        <v>OK</v>
      </c>
      <c r="N35" s="9"/>
      <c r="O35" s="10"/>
      <c r="Q35" s="14"/>
      <c r="R35" s="11"/>
      <c r="S35" s="12"/>
      <c r="T35" s="10"/>
      <c r="V35" s="14"/>
      <c r="W35" s="11"/>
      <c r="X35" s="12"/>
      <c r="Y35" s="10"/>
    </row>
    <row r="36" spans="1:25" s="5" customFormat="1" ht="14.45" x14ac:dyDescent="0.35">
      <c r="A36" s="84">
        <v>43169</v>
      </c>
      <c r="B36" s="76">
        <v>0.8</v>
      </c>
      <c r="C36" s="76">
        <v>0.78</v>
      </c>
      <c r="D36" s="76">
        <v>0.81</v>
      </c>
      <c r="E36" s="76">
        <v>0.79666666666666597</v>
      </c>
      <c r="F36" s="95">
        <f t="shared" si="4"/>
        <v>-6.6666666666659324E-4</v>
      </c>
      <c r="G36" s="88">
        <f t="shared" si="5"/>
        <v>42964</v>
      </c>
      <c r="H36" s="89" t="e">
        <f t="shared" si="0"/>
        <v>#N/A</v>
      </c>
      <c r="I36" s="89">
        <f t="shared" si="1"/>
        <v>0.46791666666666559</v>
      </c>
      <c r="J36" s="38">
        <f t="shared" si="2"/>
        <v>0.57379999999999842</v>
      </c>
      <c r="K36" s="100">
        <f>ETo!F52</f>
        <v>42964</v>
      </c>
      <c r="L36" s="101">
        <f>ETo!G52</f>
        <v>2.5499999999999998</v>
      </c>
      <c r="M36" s="102" t="str">
        <f t="shared" si="3"/>
        <v>OK</v>
      </c>
      <c r="N36" s="9"/>
      <c r="O36" s="10"/>
      <c r="Q36" s="14"/>
      <c r="R36" s="11"/>
      <c r="S36" s="12"/>
      <c r="T36" s="10"/>
      <c r="V36" s="14"/>
      <c r="W36" s="11"/>
      <c r="X36" s="12"/>
      <c r="Y36" s="10"/>
    </row>
    <row r="37" spans="1:25" s="5" customFormat="1" ht="14.45" x14ac:dyDescent="0.35">
      <c r="A37" s="84">
        <v>43174</v>
      </c>
      <c r="B37" s="76">
        <v>0.8</v>
      </c>
      <c r="C37" s="76">
        <v>0.78</v>
      </c>
      <c r="D37" s="76">
        <v>0.8</v>
      </c>
      <c r="E37" s="76">
        <v>0.793333333333333</v>
      </c>
      <c r="F37" s="95">
        <f t="shared" si="4"/>
        <v>-6.6666666666670427E-3</v>
      </c>
      <c r="G37" s="88">
        <f t="shared" si="5"/>
        <v>42965</v>
      </c>
      <c r="H37" s="89" t="e">
        <f t="shared" si="0"/>
        <v>#N/A</v>
      </c>
      <c r="I37" s="89">
        <f t="shared" si="1"/>
        <v>0.46416666666666562</v>
      </c>
      <c r="J37" s="38">
        <f t="shared" si="2"/>
        <v>0.56839999999999846</v>
      </c>
      <c r="K37" s="100">
        <f>ETo!F53</f>
        <v>42965</v>
      </c>
      <c r="L37" s="101">
        <f>ETo!G53</f>
        <v>1.84</v>
      </c>
      <c r="M37" s="102" t="str">
        <f t="shared" si="3"/>
        <v>OK</v>
      </c>
      <c r="N37" s="9"/>
      <c r="O37" s="10"/>
      <c r="Q37" s="14"/>
      <c r="R37" s="11"/>
      <c r="S37" s="12"/>
      <c r="T37" s="10"/>
      <c r="V37" s="14"/>
      <c r="W37" s="11"/>
      <c r="X37" s="12"/>
      <c r="Y37" s="10"/>
    </row>
    <row r="38" spans="1:25" s="5" customFormat="1" ht="14.45" x14ac:dyDescent="0.35">
      <c r="A38" s="84">
        <v>43175</v>
      </c>
      <c r="B38" s="76">
        <v>0.8</v>
      </c>
      <c r="C38" s="76">
        <v>0.78</v>
      </c>
      <c r="D38" s="76">
        <v>0.78</v>
      </c>
      <c r="E38" s="76">
        <v>0.78666666666666596</v>
      </c>
      <c r="F38" s="95">
        <f t="shared" si="4"/>
        <v>8.3333333333351911E-4</v>
      </c>
      <c r="G38" s="88">
        <f t="shared" si="5"/>
        <v>42966</v>
      </c>
      <c r="H38" s="89" t="e">
        <f t="shared" si="0"/>
        <v>#N/A</v>
      </c>
      <c r="I38" s="89">
        <f t="shared" si="1"/>
        <v>0.46041666666666564</v>
      </c>
      <c r="J38" s="38">
        <f t="shared" si="2"/>
        <v>0.5629999999999985</v>
      </c>
      <c r="K38" s="100">
        <f>ETo!F54</f>
        <v>42966</v>
      </c>
      <c r="L38" s="101">
        <f>ETo!G54</f>
        <v>2.37</v>
      </c>
      <c r="M38" s="102" t="str">
        <f t="shared" si="3"/>
        <v>OK</v>
      </c>
      <c r="N38" s="9"/>
      <c r="O38" s="10"/>
      <c r="Q38" s="14"/>
      <c r="R38" s="11"/>
      <c r="S38" s="12"/>
      <c r="T38" s="10"/>
      <c r="V38" s="14"/>
      <c r="W38" s="11"/>
      <c r="X38" s="12"/>
      <c r="Y38" s="10"/>
    </row>
    <row r="39" spans="1:25" s="5" customFormat="1" ht="14.45" x14ac:dyDescent="0.35">
      <c r="A39" s="84">
        <v>43179</v>
      </c>
      <c r="B39" s="76">
        <v>0.8</v>
      </c>
      <c r="C39" s="76">
        <v>0.77</v>
      </c>
      <c r="D39" s="76">
        <v>0.8</v>
      </c>
      <c r="E39" s="76">
        <v>0.79</v>
      </c>
      <c r="F39" s="95">
        <f t="shared" si="4"/>
        <v>6.6666666666659324E-4</v>
      </c>
      <c r="G39" s="88">
        <f t="shared" si="5"/>
        <v>42967</v>
      </c>
      <c r="H39" s="89">
        <f t="shared" si="0"/>
        <v>0.456666666666666</v>
      </c>
      <c r="I39" s="89">
        <f t="shared" si="1"/>
        <v>0.456666666666666</v>
      </c>
      <c r="J39" s="38">
        <f t="shared" si="2"/>
        <v>0.55759999999999899</v>
      </c>
      <c r="K39" s="100">
        <f>ETo!F55</f>
        <v>42967</v>
      </c>
      <c r="L39" s="101">
        <f>ETo!G55</f>
        <v>3.47</v>
      </c>
      <c r="M39" s="102" t="str">
        <f t="shared" si="3"/>
        <v>OK</v>
      </c>
      <c r="N39" s="9"/>
      <c r="O39" s="10"/>
      <c r="Q39" s="14"/>
      <c r="R39" s="11"/>
      <c r="S39" s="12"/>
      <c r="T39" s="10"/>
      <c r="V39" s="14"/>
      <c r="W39" s="11"/>
      <c r="X39" s="12"/>
      <c r="Y39" s="10"/>
    </row>
    <row r="40" spans="1:25" s="5" customFormat="1" ht="14.45" x14ac:dyDescent="0.35">
      <c r="A40" s="84">
        <v>43184</v>
      </c>
      <c r="B40" s="76">
        <v>0.8</v>
      </c>
      <c r="C40" s="76">
        <v>0.78</v>
      </c>
      <c r="D40" s="76">
        <v>0.8</v>
      </c>
      <c r="E40" s="76">
        <v>0.793333333333333</v>
      </c>
      <c r="F40" s="95">
        <f t="shared" si="4"/>
        <v>-1.0000000000000009E-2</v>
      </c>
      <c r="G40" s="88">
        <f t="shared" si="5"/>
        <v>42968</v>
      </c>
      <c r="H40" s="89" t="e">
        <f t="shared" si="0"/>
        <v>#N/A</v>
      </c>
      <c r="I40" s="89">
        <f t="shared" si="1"/>
        <v>0.44844444444444381</v>
      </c>
      <c r="J40" s="38">
        <f t="shared" si="2"/>
        <v>0.54575999999999913</v>
      </c>
      <c r="K40" s="100">
        <f>ETo!F56</f>
        <v>42968</v>
      </c>
      <c r="L40" s="101">
        <f>ETo!G56</f>
        <v>4.28</v>
      </c>
      <c r="M40" s="102" t="str">
        <f t="shared" si="3"/>
        <v>OK</v>
      </c>
      <c r="N40" s="9"/>
      <c r="O40" s="10"/>
      <c r="Q40" s="14"/>
      <c r="R40" s="11"/>
      <c r="S40" s="12"/>
      <c r="T40" s="10"/>
      <c r="V40" s="14"/>
      <c r="W40" s="11"/>
      <c r="X40" s="12"/>
      <c r="Y40" s="10"/>
    </row>
    <row r="41" spans="1:25" s="5" customFormat="1" ht="14.45" x14ac:dyDescent="0.35">
      <c r="A41" s="84">
        <v>43189</v>
      </c>
      <c r="B41" s="76">
        <v>0.75</v>
      </c>
      <c r="C41" s="76">
        <v>0.73</v>
      </c>
      <c r="D41" s="76">
        <v>0.75</v>
      </c>
      <c r="E41" s="76">
        <v>0.74333333333333296</v>
      </c>
      <c r="F41" s="95">
        <f t="shared" si="4"/>
        <v>-2.666666666666595E-3</v>
      </c>
      <c r="G41" s="88">
        <f t="shared" si="5"/>
        <v>42969</v>
      </c>
      <c r="H41" s="89" t="e">
        <f t="shared" si="0"/>
        <v>#N/A</v>
      </c>
      <c r="I41" s="89">
        <f t="shared" si="1"/>
        <v>0.44022222222222163</v>
      </c>
      <c r="J41" s="38">
        <f t="shared" si="2"/>
        <v>0.53391999999999917</v>
      </c>
      <c r="K41" s="100">
        <f>ETo!F57</f>
        <v>42969</v>
      </c>
      <c r="L41" s="101">
        <f>ETo!G57</f>
        <v>1.27</v>
      </c>
      <c r="M41" s="102" t="str">
        <f t="shared" si="3"/>
        <v>OK</v>
      </c>
      <c r="N41" s="9"/>
      <c r="O41" s="10"/>
      <c r="Q41" s="14"/>
      <c r="R41" s="11"/>
      <c r="S41" s="12"/>
      <c r="T41" s="10"/>
      <c r="V41" s="14"/>
      <c r="W41" s="11"/>
      <c r="X41" s="12"/>
      <c r="Y41" s="10"/>
    </row>
    <row r="42" spans="1:25" s="5" customFormat="1" ht="15.75" x14ac:dyDescent="0.3">
      <c r="A42" s="84">
        <v>43194</v>
      </c>
      <c r="B42"/>
      <c r="C42"/>
      <c r="D42"/>
      <c r="E42" s="105">
        <v>0.73</v>
      </c>
      <c r="F42" s="95">
        <f t="shared" si="4"/>
        <v>1.6900495439181367E-5</v>
      </c>
      <c r="G42" s="88">
        <f t="shared" si="5"/>
        <v>42970</v>
      </c>
      <c r="H42" s="89" t="e">
        <f t="shared" si="0"/>
        <v>#N/A</v>
      </c>
      <c r="I42" s="89">
        <f t="shared" si="1"/>
        <v>0.43199999999999944</v>
      </c>
      <c r="J42" s="38">
        <f t="shared" si="2"/>
        <v>0.52207999999999921</v>
      </c>
      <c r="K42" s="100">
        <f>ETo!F58</f>
        <v>42970</v>
      </c>
      <c r="L42" s="101">
        <f>ETo!G58</f>
        <v>2.38</v>
      </c>
      <c r="M42" s="102" t="str">
        <f t="shared" si="3"/>
        <v>OK</v>
      </c>
      <c r="N42" s="9"/>
      <c r="O42" s="10"/>
      <c r="Q42" s="14"/>
      <c r="R42" s="11"/>
      <c r="S42" s="12"/>
      <c r="T42" s="10"/>
      <c r="V42" s="14"/>
      <c r="W42" s="11"/>
      <c r="X42" s="12"/>
      <c r="Y42" s="10"/>
    </row>
    <row r="43" spans="1:25" s="5" customFormat="1" ht="15.75" x14ac:dyDescent="0.3">
      <c r="A43"/>
      <c r="B43"/>
      <c r="C43"/>
      <c r="D43"/>
      <c r="E43"/>
      <c r="F43" s="95" t="e">
        <f t="shared" si="4"/>
        <v>#DIV/0!</v>
      </c>
      <c r="G43" s="88">
        <f t="shared" si="5"/>
        <v>42971</v>
      </c>
      <c r="H43" s="89" t="e">
        <f t="shared" si="0"/>
        <v>#N/A</v>
      </c>
      <c r="I43" s="89">
        <f t="shared" si="1"/>
        <v>0.42377777777777725</v>
      </c>
      <c r="J43" s="38">
        <f t="shared" si="2"/>
        <v>0.51023999999999925</v>
      </c>
      <c r="K43" s="100">
        <f>ETo!F59</f>
        <v>42971</v>
      </c>
      <c r="L43" s="101">
        <f>ETo!G59</f>
        <v>1.72</v>
      </c>
      <c r="M43" s="102" t="str">
        <f t="shared" si="3"/>
        <v>OK</v>
      </c>
      <c r="N43" s="9"/>
      <c r="O43" s="10"/>
      <c r="Q43" s="14"/>
      <c r="R43" s="11"/>
      <c r="S43" s="12"/>
      <c r="T43" s="10"/>
      <c r="V43" s="14"/>
      <c r="W43" s="11"/>
      <c r="X43" s="12"/>
      <c r="Y43" s="10"/>
    </row>
    <row r="44" spans="1:25" s="5" customFormat="1" ht="15.75" x14ac:dyDescent="0.3">
      <c r="A44"/>
      <c r="B44"/>
      <c r="C44"/>
      <c r="D44"/>
      <c r="E44"/>
      <c r="F44" s="95" t="e">
        <f t="shared" si="4"/>
        <v>#DIV/0!</v>
      </c>
      <c r="G44" s="88">
        <f t="shared" si="5"/>
        <v>42972</v>
      </c>
      <c r="H44" s="89" t="e">
        <f t="shared" si="0"/>
        <v>#N/A</v>
      </c>
      <c r="I44" s="89">
        <f t="shared" si="1"/>
        <v>0.41555555555555507</v>
      </c>
      <c r="J44" s="38">
        <f t="shared" si="2"/>
        <v>0.49839999999999929</v>
      </c>
      <c r="K44" s="100">
        <f>ETo!F60</f>
        <v>42972</v>
      </c>
      <c r="L44" s="101">
        <f>ETo!G60</f>
        <v>2.34</v>
      </c>
      <c r="M44" s="102" t="str">
        <f t="shared" si="3"/>
        <v>OK</v>
      </c>
      <c r="N44" s="9"/>
      <c r="O44" s="10"/>
      <c r="Q44" s="14"/>
      <c r="R44" s="11"/>
      <c r="S44" s="12"/>
      <c r="T44" s="10"/>
      <c r="V44" s="14"/>
      <c r="W44" s="11"/>
      <c r="X44" s="12"/>
      <c r="Y44" s="10"/>
    </row>
    <row r="45" spans="1:25" s="5" customFormat="1" ht="15.75" x14ac:dyDescent="0.3">
      <c r="A45"/>
      <c r="B45"/>
      <c r="C45"/>
      <c r="D45"/>
      <c r="E45"/>
      <c r="F45" s="95" t="e">
        <f t="shared" si="4"/>
        <v>#DIV/0!</v>
      </c>
      <c r="G45" s="88">
        <f t="shared" si="5"/>
        <v>42973</v>
      </c>
      <c r="H45" s="89" t="e">
        <f t="shared" si="0"/>
        <v>#N/A</v>
      </c>
      <c r="I45" s="89">
        <f t="shared" si="1"/>
        <v>0.40733333333333288</v>
      </c>
      <c r="J45" s="38">
        <f t="shared" si="2"/>
        <v>0.48655999999999933</v>
      </c>
      <c r="K45" s="100">
        <f>ETo!F61</f>
        <v>42973</v>
      </c>
      <c r="L45" s="101">
        <f>ETo!G61</f>
        <v>2.98</v>
      </c>
      <c r="M45" s="102" t="str">
        <f t="shared" si="3"/>
        <v>OK</v>
      </c>
      <c r="N45" s="9"/>
      <c r="O45" s="10"/>
      <c r="Q45" s="14"/>
      <c r="R45" s="11"/>
      <c r="S45" s="12"/>
      <c r="T45" s="10"/>
      <c r="V45" s="14"/>
      <c r="W45" s="11"/>
      <c r="X45" s="12"/>
      <c r="Y45" s="10"/>
    </row>
    <row r="46" spans="1:25" s="5" customFormat="1" ht="15.75" x14ac:dyDescent="0.3">
      <c r="A46"/>
      <c r="B46"/>
      <c r="C46"/>
      <c r="D46"/>
      <c r="E46"/>
      <c r="F46" s="95" t="e">
        <f t="shared" si="4"/>
        <v>#DIV/0!</v>
      </c>
      <c r="G46" s="88">
        <f t="shared" si="5"/>
        <v>42974</v>
      </c>
      <c r="H46" s="89" t="e">
        <f t="shared" si="0"/>
        <v>#N/A</v>
      </c>
      <c r="I46" s="89">
        <f t="shared" si="1"/>
        <v>0.39911111111111069</v>
      </c>
      <c r="J46" s="38">
        <f t="shared" si="2"/>
        <v>0.47471999999999936</v>
      </c>
      <c r="K46" s="100">
        <f>ETo!F62</f>
        <v>42974</v>
      </c>
      <c r="L46" s="101">
        <f>ETo!G62</f>
        <v>1.95</v>
      </c>
      <c r="M46" s="102" t="str">
        <f t="shared" si="3"/>
        <v>OK</v>
      </c>
      <c r="N46" s="9"/>
      <c r="O46" s="10"/>
      <c r="Q46" s="14"/>
      <c r="R46" s="11"/>
      <c r="S46" s="12"/>
      <c r="T46" s="10"/>
      <c r="V46" s="14"/>
      <c r="W46" s="11"/>
      <c r="X46" s="12"/>
      <c r="Y46" s="10"/>
    </row>
    <row r="47" spans="1:25" s="5" customFormat="1" ht="15.75" x14ac:dyDescent="0.3">
      <c r="A47"/>
      <c r="B47"/>
      <c r="C47"/>
      <c r="D47"/>
      <c r="E47"/>
      <c r="F47" s="95" t="e">
        <f t="shared" si="4"/>
        <v>#DIV/0!</v>
      </c>
      <c r="G47" s="88">
        <f t="shared" si="5"/>
        <v>42975</v>
      </c>
      <c r="H47" s="89" t="e">
        <f t="shared" si="0"/>
        <v>#N/A</v>
      </c>
      <c r="I47" s="89">
        <f t="shared" si="1"/>
        <v>0.39088888888888851</v>
      </c>
      <c r="J47" s="38">
        <f t="shared" si="2"/>
        <v>0.4628799999999994</v>
      </c>
      <c r="K47" s="100">
        <f>ETo!F63</f>
        <v>42975</v>
      </c>
      <c r="L47" s="101">
        <f>ETo!G63</f>
        <v>2.39</v>
      </c>
      <c r="M47" s="102" t="str">
        <f t="shared" si="3"/>
        <v>OK</v>
      </c>
      <c r="N47" s="9"/>
      <c r="O47" s="10"/>
      <c r="Q47" s="14"/>
      <c r="R47" s="11"/>
      <c r="S47" s="12"/>
      <c r="T47" s="10"/>
      <c r="V47" s="14"/>
      <c r="W47" s="11"/>
      <c r="X47" s="12"/>
      <c r="Y47" s="10"/>
    </row>
    <row r="48" spans="1:25" s="5" customFormat="1" ht="15.75" x14ac:dyDescent="0.3">
      <c r="A48"/>
      <c r="B48"/>
      <c r="C48"/>
      <c r="D48"/>
      <c r="E48"/>
      <c r="F48" s="95" t="e">
        <f t="shared" si="4"/>
        <v>#DIV/0!</v>
      </c>
      <c r="G48" s="88">
        <f t="shared" si="5"/>
        <v>42976</v>
      </c>
      <c r="H48" s="89" t="e">
        <f t="shared" si="0"/>
        <v>#N/A</v>
      </c>
      <c r="I48" s="89">
        <f t="shared" si="1"/>
        <v>0.38266666666666632</v>
      </c>
      <c r="J48" s="38">
        <f t="shared" si="2"/>
        <v>0.45103999999999955</v>
      </c>
      <c r="K48" s="100">
        <f>ETo!F64</f>
        <v>42976</v>
      </c>
      <c r="L48" s="101">
        <f>ETo!G64</f>
        <v>2.82</v>
      </c>
      <c r="M48" s="102" t="str">
        <f t="shared" si="3"/>
        <v>OK</v>
      </c>
      <c r="N48" s="9"/>
      <c r="O48" s="10"/>
      <c r="Q48" s="14"/>
      <c r="R48" s="11"/>
      <c r="S48" s="12"/>
      <c r="T48" s="10"/>
      <c r="V48" s="14"/>
      <c r="W48" s="11"/>
      <c r="X48" s="12"/>
      <c r="Y48" s="10"/>
    </row>
    <row r="49" spans="1:25" s="5" customFormat="1" ht="15.75" x14ac:dyDescent="0.3">
      <c r="A49"/>
      <c r="B49"/>
      <c r="C49"/>
      <c r="D49"/>
      <c r="E49"/>
      <c r="F49" s="95" t="e">
        <f t="shared" si="4"/>
        <v>#DIV/0!</v>
      </c>
      <c r="G49" s="88">
        <f t="shared" si="5"/>
        <v>42977</v>
      </c>
      <c r="H49" s="89" t="e">
        <f t="shared" si="0"/>
        <v>#N/A</v>
      </c>
      <c r="I49" s="89">
        <f t="shared" si="1"/>
        <v>0.37444444444444414</v>
      </c>
      <c r="J49" s="38">
        <f t="shared" si="2"/>
        <v>0.43919999999999959</v>
      </c>
      <c r="K49" s="100">
        <f>ETo!F65</f>
        <v>42977</v>
      </c>
      <c r="L49" s="101">
        <f>ETo!G65</f>
        <v>3.07</v>
      </c>
      <c r="M49" s="102" t="str">
        <f t="shared" si="3"/>
        <v>OK</v>
      </c>
      <c r="N49" s="9"/>
      <c r="O49" s="10"/>
      <c r="Q49" s="14"/>
      <c r="R49" s="11"/>
      <c r="S49" s="12"/>
      <c r="T49" s="10"/>
      <c r="V49" s="14"/>
      <c r="W49" s="11"/>
      <c r="X49" s="12"/>
      <c r="Y49" s="10"/>
    </row>
    <row r="50" spans="1:25" s="5" customFormat="1" ht="15.75" x14ac:dyDescent="0.3">
      <c r="A50"/>
      <c r="B50"/>
      <c r="C50"/>
      <c r="D50"/>
      <c r="E50"/>
      <c r="F50" s="95" t="e">
        <f t="shared" si="4"/>
        <v>#DIV/0!</v>
      </c>
      <c r="G50" s="88">
        <f t="shared" si="5"/>
        <v>42978</v>
      </c>
      <c r="H50" s="89" t="e">
        <f t="shared" si="0"/>
        <v>#N/A</v>
      </c>
      <c r="I50" s="89">
        <f t="shared" si="1"/>
        <v>0.36622222222222195</v>
      </c>
      <c r="J50" s="38">
        <f t="shared" si="2"/>
        <v>0.42735999999999963</v>
      </c>
      <c r="K50" s="100">
        <f>ETo!F66</f>
        <v>42978</v>
      </c>
      <c r="L50" s="101">
        <f>ETo!G66</f>
        <v>2.3199999999999998</v>
      </c>
      <c r="M50" s="102" t="str">
        <f t="shared" si="3"/>
        <v>OK</v>
      </c>
      <c r="N50" s="9"/>
      <c r="O50" s="10"/>
      <c r="Q50" s="14"/>
      <c r="R50" s="11"/>
      <c r="S50" s="12"/>
      <c r="T50" s="10"/>
      <c r="V50" s="14"/>
      <c r="W50" s="11"/>
      <c r="X50" s="12"/>
      <c r="Y50" s="10"/>
    </row>
    <row r="51" spans="1:25" s="5" customFormat="1" ht="15.75" x14ac:dyDescent="0.3">
      <c r="A51"/>
      <c r="B51"/>
      <c r="C51"/>
      <c r="D51"/>
      <c r="E51"/>
      <c r="F51" s="95" t="e">
        <f t="shared" si="4"/>
        <v>#DIV/0!</v>
      </c>
      <c r="G51" s="88">
        <f t="shared" si="5"/>
        <v>42979</v>
      </c>
      <c r="H51" s="89" t="e">
        <f t="shared" si="0"/>
        <v>#N/A</v>
      </c>
      <c r="I51" s="89">
        <f t="shared" si="1"/>
        <v>0.35799999999999976</v>
      </c>
      <c r="J51" s="38">
        <f t="shared" si="2"/>
        <v>0.41551999999999967</v>
      </c>
      <c r="K51" s="100">
        <f>ETo!F67</f>
        <v>42979</v>
      </c>
      <c r="L51" s="101">
        <f>ETo!G67</f>
        <v>2.62</v>
      </c>
      <c r="M51" s="102" t="str">
        <f t="shared" si="3"/>
        <v>OK</v>
      </c>
      <c r="N51" s="9"/>
      <c r="O51" s="10"/>
      <c r="Q51" s="14"/>
      <c r="R51" s="11"/>
      <c r="S51" s="12"/>
      <c r="T51" s="10"/>
      <c r="V51" s="14"/>
      <c r="W51" s="11"/>
      <c r="X51" s="12"/>
      <c r="Y51" s="10"/>
    </row>
    <row r="52" spans="1:25" s="5" customFormat="1" ht="15.75" x14ac:dyDescent="0.3">
      <c r="A52"/>
      <c r="B52"/>
      <c r="C52"/>
      <c r="D52"/>
      <c r="E52"/>
      <c r="F52" s="95" t="e">
        <f t="shared" si="4"/>
        <v>#DIV/0!</v>
      </c>
      <c r="G52" s="88">
        <f t="shared" si="5"/>
        <v>42980</v>
      </c>
      <c r="H52" s="89" t="e">
        <f t="shared" si="0"/>
        <v>#N/A</v>
      </c>
      <c r="I52" s="89">
        <f t="shared" si="1"/>
        <v>0.34977777777777758</v>
      </c>
      <c r="J52" s="38">
        <f t="shared" si="2"/>
        <v>0.40367999999999971</v>
      </c>
      <c r="K52" s="100">
        <f>ETo!F68</f>
        <v>42980</v>
      </c>
      <c r="L52" s="101">
        <f>ETo!G68</f>
        <v>3.21</v>
      </c>
      <c r="M52" s="102" t="str">
        <f t="shared" si="3"/>
        <v>OK</v>
      </c>
      <c r="N52" s="9"/>
      <c r="O52" s="10"/>
      <c r="Q52" s="14"/>
      <c r="R52" s="11"/>
      <c r="S52" s="12"/>
      <c r="T52" s="10"/>
      <c r="V52" s="14"/>
      <c r="W52" s="11"/>
      <c r="X52" s="12"/>
      <c r="Y52" s="10"/>
    </row>
    <row r="53" spans="1:25" s="5" customFormat="1" ht="15.75" x14ac:dyDescent="0.3">
      <c r="A53"/>
      <c r="B53"/>
      <c r="C53"/>
      <c r="D53"/>
      <c r="E53"/>
      <c r="F53" s="95" t="e">
        <f t="shared" si="4"/>
        <v>#DIV/0!</v>
      </c>
      <c r="G53" s="88">
        <f t="shared" si="5"/>
        <v>42981</v>
      </c>
      <c r="H53" s="89" t="e">
        <f t="shared" si="0"/>
        <v>#N/A</v>
      </c>
      <c r="I53" s="89">
        <f t="shared" si="1"/>
        <v>0.34155555555555539</v>
      </c>
      <c r="J53" s="38">
        <f t="shared" si="2"/>
        <v>0.39183999999999974</v>
      </c>
      <c r="K53" s="100">
        <f>ETo!F69</f>
        <v>42981</v>
      </c>
      <c r="L53" s="101">
        <f>ETo!G69</f>
        <v>2.16</v>
      </c>
      <c r="M53" s="102" t="str">
        <f t="shared" si="3"/>
        <v>OK</v>
      </c>
      <c r="N53" s="9"/>
      <c r="O53" s="10"/>
      <c r="Q53" s="14"/>
      <c r="R53" s="11"/>
      <c r="S53" s="12"/>
      <c r="T53" s="10"/>
      <c r="V53" s="14"/>
      <c r="W53" s="11"/>
      <c r="X53" s="12"/>
      <c r="Y53" s="10"/>
    </row>
    <row r="54" spans="1:25" s="5" customFormat="1" ht="15.75" x14ac:dyDescent="0.3">
      <c r="A54"/>
      <c r="B54"/>
      <c r="C54"/>
      <c r="D54"/>
      <c r="E54"/>
      <c r="F54" s="95" t="e">
        <f t="shared" si="4"/>
        <v>#DIV/0!</v>
      </c>
      <c r="G54" s="88">
        <f t="shared" si="5"/>
        <v>42982</v>
      </c>
      <c r="H54" s="89">
        <f t="shared" si="0"/>
        <v>0.33333333333333298</v>
      </c>
      <c r="I54" s="89">
        <f t="shared" si="1"/>
        <v>0.33333333333333298</v>
      </c>
      <c r="J54" s="38">
        <f t="shared" si="2"/>
        <v>0.37999999999999945</v>
      </c>
      <c r="K54" s="100">
        <f>ETo!F70</f>
        <v>42982</v>
      </c>
      <c r="L54" s="101">
        <f>ETo!G70</f>
        <v>3.88</v>
      </c>
      <c r="M54" s="102" t="str">
        <f t="shared" si="3"/>
        <v>OK</v>
      </c>
      <c r="N54" s="9"/>
      <c r="O54" s="10"/>
      <c r="Q54" s="14"/>
      <c r="R54" s="11"/>
      <c r="S54" s="12"/>
      <c r="T54" s="10"/>
      <c r="V54" s="14"/>
      <c r="W54" s="11"/>
      <c r="X54" s="12"/>
      <c r="Y54" s="10"/>
    </row>
    <row r="55" spans="1:25" s="5" customFormat="1" ht="15.75" x14ac:dyDescent="0.3">
      <c r="A55"/>
      <c r="B55"/>
      <c r="C55"/>
      <c r="D55"/>
      <c r="E55"/>
      <c r="F55" s="95" t="e">
        <f t="shared" si="4"/>
        <v>#DIV/0!</v>
      </c>
      <c r="G55" s="88">
        <f t="shared" si="5"/>
        <v>42983</v>
      </c>
      <c r="H55" s="89" t="e">
        <f t="shared" si="0"/>
        <v>#N/A</v>
      </c>
      <c r="I55" s="89">
        <f t="shared" si="1"/>
        <v>0.33380952380952339</v>
      </c>
      <c r="J55" s="38">
        <f t="shared" si="2"/>
        <v>0.38068571428571363</v>
      </c>
      <c r="K55" s="100">
        <f>ETo!F71</f>
        <v>42983</v>
      </c>
      <c r="L55" s="101">
        <f>ETo!G71</f>
        <v>3.97</v>
      </c>
      <c r="M55" s="102" t="str">
        <f t="shared" si="3"/>
        <v>OK</v>
      </c>
      <c r="N55" s="9"/>
      <c r="O55" s="10"/>
      <c r="Q55" s="14"/>
      <c r="R55" s="11"/>
      <c r="S55" s="12"/>
      <c r="T55" s="10"/>
      <c r="V55" s="14"/>
      <c r="W55" s="11"/>
      <c r="X55" s="12"/>
      <c r="Y55" s="10"/>
    </row>
    <row r="56" spans="1:25" s="5" customFormat="1" ht="15.75" x14ac:dyDescent="0.3">
      <c r="A56"/>
      <c r="B56"/>
      <c r="C56"/>
      <c r="D56"/>
      <c r="E56"/>
      <c r="F56" s="95" t="e">
        <f t="shared" si="4"/>
        <v>#DIV/0!</v>
      </c>
      <c r="G56" s="88">
        <f t="shared" si="5"/>
        <v>42984</v>
      </c>
      <c r="H56" s="89" t="e">
        <f t="shared" si="0"/>
        <v>#N/A</v>
      </c>
      <c r="I56" s="89">
        <f t="shared" si="1"/>
        <v>0.3342857142857138</v>
      </c>
      <c r="J56" s="38">
        <f t="shared" si="2"/>
        <v>0.38137142857142781</v>
      </c>
      <c r="K56" s="100">
        <f>ETo!F72</f>
        <v>42984</v>
      </c>
      <c r="L56" s="101">
        <f>ETo!G72</f>
        <v>3.01</v>
      </c>
      <c r="M56" s="102" t="str">
        <f t="shared" si="3"/>
        <v>OK</v>
      </c>
      <c r="N56" s="9"/>
      <c r="O56" s="10"/>
      <c r="Q56" s="14"/>
      <c r="R56" s="11"/>
      <c r="S56" s="12"/>
      <c r="T56" s="10"/>
      <c r="V56" s="14"/>
      <c r="W56" s="11"/>
      <c r="X56" s="12"/>
      <c r="Y56" s="10"/>
    </row>
    <row r="57" spans="1:25" s="5" customFormat="1" ht="15.75" x14ac:dyDescent="0.3">
      <c r="A57"/>
      <c r="B57"/>
      <c r="C57"/>
      <c r="D57"/>
      <c r="E57"/>
      <c r="F57" s="95" t="e">
        <f t="shared" si="4"/>
        <v>#DIV/0!</v>
      </c>
      <c r="G57" s="88">
        <f t="shared" si="5"/>
        <v>42985</v>
      </c>
      <c r="H57" s="89" t="e">
        <f t="shared" si="0"/>
        <v>#N/A</v>
      </c>
      <c r="I57" s="89">
        <f t="shared" si="1"/>
        <v>0.33476190476190421</v>
      </c>
      <c r="J57" s="38">
        <f t="shared" si="2"/>
        <v>0.38205714285714198</v>
      </c>
      <c r="K57" s="100">
        <f>ETo!F73</f>
        <v>42985</v>
      </c>
      <c r="L57" s="101">
        <f>ETo!G73</f>
        <v>1.7</v>
      </c>
      <c r="M57" s="102" t="str">
        <f t="shared" si="3"/>
        <v>OK</v>
      </c>
      <c r="N57" s="9"/>
      <c r="O57" s="10"/>
      <c r="Q57" s="14"/>
      <c r="R57" s="11"/>
      <c r="S57" s="12"/>
      <c r="T57" s="10"/>
      <c r="V57" s="14"/>
      <c r="W57" s="11"/>
      <c r="X57" s="12"/>
      <c r="Y57" s="10"/>
    </row>
    <row r="58" spans="1:25" s="5" customFormat="1" ht="15.75" x14ac:dyDescent="0.3">
      <c r="A58"/>
      <c r="B58"/>
      <c r="C58"/>
      <c r="D58"/>
      <c r="E58"/>
      <c r="F58" s="95" t="e">
        <f t="shared" si="4"/>
        <v>#DIV/0!</v>
      </c>
      <c r="G58" s="88">
        <f t="shared" si="5"/>
        <v>42986</v>
      </c>
      <c r="H58" s="89" t="e">
        <f t="shared" si="0"/>
        <v>#N/A</v>
      </c>
      <c r="I58" s="89">
        <f t="shared" si="1"/>
        <v>0.33523809523809461</v>
      </c>
      <c r="J58" s="38">
        <f t="shared" si="2"/>
        <v>0.38274285714285627</v>
      </c>
      <c r="K58" s="100">
        <f>ETo!F74</f>
        <v>42986</v>
      </c>
      <c r="L58" s="101">
        <f>ETo!G74</f>
        <v>2.5299999999999998</v>
      </c>
      <c r="M58" s="102" t="str">
        <f t="shared" si="3"/>
        <v>OK</v>
      </c>
      <c r="N58" s="9"/>
      <c r="O58" s="10"/>
      <c r="Q58" s="14"/>
      <c r="R58" s="11"/>
      <c r="S58" s="12"/>
      <c r="T58" s="10"/>
      <c r="V58" s="14"/>
      <c r="W58" s="11"/>
      <c r="X58" s="12"/>
      <c r="Y58" s="10"/>
    </row>
    <row r="59" spans="1:25" s="5" customFormat="1" ht="15.75" x14ac:dyDescent="0.3">
      <c r="A59"/>
      <c r="B59"/>
      <c r="C59"/>
      <c r="D59"/>
      <c r="E59"/>
      <c r="F59" s="95" t="e">
        <f t="shared" si="4"/>
        <v>#DIV/0!</v>
      </c>
      <c r="G59" s="88">
        <f t="shared" si="5"/>
        <v>42987</v>
      </c>
      <c r="H59" s="89" t="e">
        <f t="shared" si="0"/>
        <v>#N/A</v>
      </c>
      <c r="I59" s="89">
        <f t="shared" si="1"/>
        <v>0.33571428571428502</v>
      </c>
      <c r="J59" s="38">
        <f t="shared" si="2"/>
        <v>0.38342857142857045</v>
      </c>
      <c r="K59" s="100">
        <f>ETo!F75</f>
        <v>42987</v>
      </c>
      <c r="L59" s="101">
        <f>ETo!G75</f>
        <v>1.43</v>
      </c>
      <c r="M59" s="102" t="str">
        <f t="shared" si="3"/>
        <v>OK</v>
      </c>
      <c r="N59" s="9"/>
      <c r="O59" s="10"/>
      <c r="Q59" s="14"/>
      <c r="R59" s="11"/>
      <c r="S59" s="12"/>
      <c r="T59" s="10"/>
      <c r="V59" s="14"/>
      <c r="W59" s="11"/>
      <c r="X59" s="12"/>
      <c r="Y59" s="10"/>
    </row>
    <row r="60" spans="1:25" s="5" customFormat="1" ht="15.75" x14ac:dyDescent="0.3">
      <c r="A60"/>
      <c r="B60"/>
      <c r="C60"/>
      <c r="D60"/>
      <c r="E60"/>
      <c r="F60" s="95" t="e">
        <f t="shared" si="4"/>
        <v>#DIV/0!</v>
      </c>
      <c r="G60" s="88">
        <f t="shared" si="5"/>
        <v>42988</v>
      </c>
      <c r="H60" s="89" t="e">
        <f t="shared" si="0"/>
        <v>#N/A</v>
      </c>
      <c r="I60" s="89">
        <f t="shared" si="1"/>
        <v>0.33619047619047543</v>
      </c>
      <c r="J60" s="38">
        <f t="shared" si="2"/>
        <v>0.38411428571428463</v>
      </c>
      <c r="K60" s="100">
        <f>ETo!F76</f>
        <v>42988</v>
      </c>
      <c r="L60" s="101">
        <f>ETo!G76</f>
        <v>2.72</v>
      </c>
      <c r="M60" s="102" t="str">
        <f t="shared" si="3"/>
        <v>OK</v>
      </c>
      <c r="N60" s="9"/>
      <c r="O60" s="10"/>
      <c r="Q60" s="14"/>
      <c r="R60" s="11"/>
      <c r="S60" s="12"/>
      <c r="T60" s="10"/>
      <c r="V60" s="14"/>
      <c r="W60" s="11"/>
      <c r="X60" s="12"/>
      <c r="Y60" s="10"/>
    </row>
    <row r="61" spans="1:25" s="5" customFormat="1" ht="15.75" x14ac:dyDescent="0.3">
      <c r="A61"/>
      <c r="B61"/>
      <c r="C61"/>
      <c r="D61"/>
      <c r="E61"/>
      <c r="F61" s="95" t="e">
        <f t="shared" si="4"/>
        <v>#DIV/0!</v>
      </c>
      <c r="G61" s="88">
        <f t="shared" si="5"/>
        <v>42989</v>
      </c>
      <c r="H61" s="89">
        <f t="shared" si="0"/>
        <v>0.336666666666666</v>
      </c>
      <c r="I61" s="89">
        <f t="shared" si="1"/>
        <v>0.336666666666666</v>
      </c>
      <c r="J61" s="38">
        <f t="shared" si="2"/>
        <v>0.38479999999999903</v>
      </c>
      <c r="K61" s="100">
        <f>ETo!F77</f>
        <v>42989</v>
      </c>
      <c r="L61" s="101">
        <f>ETo!G77</f>
        <v>3.18</v>
      </c>
      <c r="M61" s="102" t="str">
        <f t="shared" si="3"/>
        <v>OK</v>
      </c>
      <c r="N61" s="9"/>
      <c r="O61" s="10"/>
      <c r="Q61" s="14"/>
      <c r="R61" s="11"/>
      <c r="S61" s="12"/>
      <c r="T61" s="10"/>
      <c r="V61" s="14"/>
      <c r="W61" s="11"/>
      <c r="X61" s="12"/>
      <c r="Y61" s="10"/>
    </row>
    <row r="62" spans="1:25" s="5" customFormat="1" ht="15.75" x14ac:dyDescent="0.3">
      <c r="A62"/>
      <c r="B62"/>
      <c r="C62"/>
      <c r="D62"/>
      <c r="E62"/>
      <c r="F62" s="95" t="e">
        <f t="shared" si="4"/>
        <v>#DIV/0!</v>
      </c>
      <c r="G62" s="88">
        <f t="shared" si="5"/>
        <v>42990</v>
      </c>
      <c r="H62" s="89" t="e">
        <f t="shared" si="0"/>
        <v>#N/A</v>
      </c>
      <c r="I62" s="89">
        <f t="shared" si="1"/>
        <v>0.328666666666666</v>
      </c>
      <c r="J62" s="38">
        <f t="shared" si="2"/>
        <v>0.37327999999999906</v>
      </c>
      <c r="K62" s="100">
        <f>ETo!F78</f>
        <v>42990</v>
      </c>
      <c r="L62" s="101">
        <f>ETo!G78</f>
        <v>2.36</v>
      </c>
      <c r="M62" s="102" t="str">
        <f t="shared" si="3"/>
        <v>OK</v>
      </c>
      <c r="N62" s="9"/>
      <c r="O62" s="10"/>
      <c r="Q62" s="14"/>
      <c r="R62" s="11"/>
      <c r="S62" s="12"/>
      <c r="T62" s="10"/>
      <c r="V62" s="14"/>
      <c r="W62" s="11"/>
      <c r="X62" s="12"/>
      <c r="Y62" s="10"/>
    </row>
    <row r="63" spans="1:25" s="5" customFormat="1" ht="15.75" x14ac:dyDescent="0.3">
      <c r="A63"/>
      <c r="B63"/>
      <c r="C63"/>
      <c r="D63"/>
      <c r="E63"/>
      <c r="F63" s="95" t="e">
        <f t="shared" si="4"/>
        <v>#DIV/0!</v>
      </c>
      <c r="G63" s="88">
        <f t="shared" si="5"/>
        <v>42991</v>
      </c>
      <c r="H63" s="89" t="e">
        <f t="shared" si="0"/>
        <v>#N/A</v>
      </c>
      <c r="I63" s="89">
        <f t="shared" si="1"/>
        <v>0.32066666666666599</v>
      </c>
      <c r="J63" s="38">
        <f t="shared" si="2"/>
        <v>0.36175999999999897</v>
      </c>
      <c r="K63" s="100">
        <f>ETo!F79</f>
        <v>42991</v>
      </c>
      <c r="L63" s="101">
        <f>ETo!G79</f>
        <v>3.17</v>
      </c>
      <c r="M63" s="102" t="str">
        <f t="shared" si="3"/>
        <v>OK</v>
      </c>
      <c r="N63" s="9"/>
      <c r="O63" s="10"/>
      <c r="Q63" s="14"/>
      <c r="R63" s="11"/>
      <c r="S63" s="12"/>
      <c r="T63" s="10"/>
      <c r="V63" s="14"/>
      <c r="W63" s="11"/>
      <c r="X63" s="12"/>
      <c r="Y63" s="10"/>
    </row>
    <row r="64" spans="1:25" s="5" customFormat="1" ht="15.75" x14ac:dyDescent="0.3">
      <c r="A64"/>
      <c r="B64"/>
      <c r="C64"/>
      <c r="D64"/>
      <c r="E64"/>
      <c r="F64" s="95" t="e">
        <f t="shared" si="4"/>
        <v>#DIV/0!</v>
      </c>
      <c r="G64" s="88">
        <f t="shared" si="5"/>
        <v>42992</v>
      </c>
      <c r="H64" s="89" t="e">
        <f t="shared" si="0"/>
        <v>#N/A</v>
      </c>
      <c r="I64" s="89">
        <f t="shared" si="1"/>
        <v>0.31266666666666598</v>
      </c>
      <c r="J64" s="38">
        <f t="shared" si="2"/>
        <v>0.350239999999999</v>
      </c>
      <c r="K64" s="100">
        <f>ETo!F80</f>
        <v>42992</v>
      </c>
      <c r="L64" s="101">
        <f>ETo!G80</f>
        <v>3.47</v>
      </c>
      <c r="M64" s="102" t="str">
        <f t="shared" si="3"/>
        <v>OK</v>
      </c>
      <c r="N64" s="9"/>
      <c r="O64" s="10"/>
      <c r="Q64" s="14"/>
      <c r="R64" s="11"/>
      <c r="S64" s="12"/>
      <c r="T64" s="10"/>
      <c r="V64" s="14"/>
      <c r="W64" s="11"/>
      <c r="X64" s="12"/>
      <c r="Y64" s="10"/>
    </row>
    <row r="65" spans="1:25" s="5" customFormat="1" ht="15.75" x14ac:dyDescent="0.3">
      <c r="A65"/>
      <c r="B65"/>
      <c r="C65"/>
      <c r="D65"/>
      <c r="E65"/>
      <c r="F65" s="95" t="e">
        <f t="shared" si="4"/>
        <v>#DIV/0!</v>
      </c>
      <c r="G65" s="88">
        <f t="shared" si="5"/>
        <v>42993</v>
      </c>
      <c r="H65" s="89" t="e">
        <f t="shared" si="0"/>
        <v>#N/A</v>
      </c>
      <c r="I65" s="89">
        <f t="shared" si="1"/>
        <v>0.30466666666666598</v>
      </c>
      <c r="J65" s="38">
        <f t="shared" si="2"/>
        <v>0.33871999999999902</v>
      </c>
      <c r="K65" s="100">
        <f>ETo!F81</f>
        <v>42993</v>
      </c>
      <c r="L65" s="101">
        <f>ETo!G81</f>
        <v>4.37</v>
      </c>
      <c r="M65" s="102" t="str">
        <f t="shared" si="3"/>
        <v>OK</v>
      </c>
      <c r="N65" s="9"/>
      <c r="O65" s="10"/>
      <c r="Q65" s="14"/>
      <c r="R65" s="11"/>
      <c r="S65" s="12"/>
      <c r="T65" s="10"/>
      <c r="V65" s="14"/>
      <c r="W65" s="11"/>
      <c r="X65" s="12"/>
      <c r="Y65" s="10"/>
    </row>
    <row r="66" spans="1:25" s="5" customFormat="1" ht="15.75" x14ac:dyDescent="0.3">
      <c r="A66"/>
      <c r="B66"/>
      <c r="C66"/>
      <c r="D66"/>
      <c r="E66"/>
      <c r="F66" s="95" t="e">
        <f t="shared" si="4"/>
        <v>#DIV/0!</v>
      </c>
      <c r="G66" s="88">
        <f t="shared" si="5"/>
        <v>42994</v>
      </c>
      <c r="H66" s="89">
        <f t="shared" si="0"/>
        <v>0.29666666666666602</v>
      </c>
      <c r="I66" s="89">
        <f t="shared" si="1"/>
        <v>0.29666666666666602</v>
      </c>
      <c r="J66" s="38">
        <f t="shared" si="2"/>
        <v>0.32719999999999905</v>
      </c>
      <c r="K66" s="100">
        <f>ETo!F82</f>
        <v>42994</v>
      </c>
      <c r="L66" s="101">
        <f>ETo!G82</f>
        <v>3.33</v>
      </c>
      <c r="M66" s="102" t="str">
        <f t="shared" si="3"/>
        <v>OK</v>
      </c>
      <c r="N66" s="9"/>
      <c r="O66" s="10"/>
      <c r="Q66" s="14"/>
      <c r="R66" s="11"/>
      <c r="S66" s="12"/>
      <c r="T66" s="10"/>
      <c r="V66" s="14"/>
      <c r="W66" s="11"/>
      <c r="X66" s="12"/>
      <c r="Y66" s="10"/>
    </row>
    <row r="67" spans="1:25" s="5" customFormat="1" ht="15.75" x14ac:dyDescent="0.3">
      <c r="A67"/>
      <c r="B67"/>
      <c r="C67"/>
      <c r="D67"/>
      <c r="E67"/>
      <c r="F67" s="95" t="e">
        <f t="shared" si="4"/>
        <v>#DIV/0!</v>
      </c>
      <c r="G67" s="88">
        <f t="shared" si="5"/>
        <v>42995</v>
      </c>
      <c r="H67" s="89" t="e">
        <f t="shared" si="0"/>
        <v>#N/A</v>
      </c>
      <c r="I67" s="89">
        <f t="shared" si="1"/>
        <v>0.29066666666666602</v>
      </c>
      <c r="J67" s="38">
        <f t="shared" si="2"/>
        <v>0.31855999999999907</v>
      </c>
      <c r="K67" s="100">
        <f>ETo!F83</f>
        <v>42995</v>
      </c>
      <c r="L67" s="101">
        <f>ETo!G83</f>
        <v>1.97</v>
      </c>
      <c r="M67" s="102" t="str">
        <f t="shared" si="3"/>
        <v>OK</v>
      </c>
      <c r="N67" s="9"/>
      <c r="O67" s="10"/>
      <c r="Q67" s="14"/>
      <c r="R67" s="11"/>
      <c r="S67" s="12"/>
      <c r="T67" s="10"/>
      <c r="V67" s="14"/>
      <c r="W67" s="11"/>
      <c r="X67" s="12"/>
      <c r="Y67" s="10"/>
    </row>
    <row r="68" spans="1:25" s="5" customFormat="1" ht="15.75" x14ac:dyDescent="0.3">
      <c r="A68"/>
      <c r="B68"/>
      <c r="C68"/>
      <c r="D68"/>
      <c r="E68"/>
      <c r="F68" s="95" t="e">
        <f t="shared" si="4"/>
        <v>#DIV/0!</v>
      </c>
      <c r="G68" s="88">
        <f t="shared" si="5"/>
        <v>42996</v>
      </c>
      <c r="H68" s="89" t="e">
        <f t="shared" si="0"/>
        <v>#N/A</v>
      </c>
      <c r="I68" s="89">
        <f t="shared" si="1"/>
        <v>0.28466666666666601</v>
      </c>
      <c r="J68" s="38">
        <f t="shared" si="2"/>
        <v>0.30991999999999909</v>
      </c>
      <c r="K68" s="100">
        <f>ETo!F84</f>
        <v>42996</v>
      </c>
      <c r="L68" s="101">
        <f>ETo!G84</f>
        <v>2.3199999999999998</v>
      </c>
      <c r="M68" s="102" t="str">
        <f t="shared" si="3"/>
        <v>OK</v>
      </c>
      <c r="N68" s="9"/>
      <c r="O68" s="10"/>
      <c r="Q68" s="14"/>
      <c r="R68" s="11"/>
      <c r="S68" s="12"/>
      <c r="T68" s="10"/>
      <c r="V68" s="14"/>
      <c r="W68" s="11"/>
      <c r="X68" s="12"/>
      <c r="Y68" s="10"/>
    </row>
    <row r="69" spans="1:25" s="5" customFormat="1" ht="15.75" x14ac:dyDescent="0.3">
      <c r="A69"/>
      <c r="B69"/>
      <c r="C69"/>
      <c r="D69"/>
      <c r="E69"/>
      <c r="F69" s="95" t="e">
        <f t="shared" si="4"/>
        <v>#DIV/0!</v>
      </c>
      <c r="G69" s="88">
        <f t="shared" si="5"/>
        <v>42997</v>
      </c>
      <c r="H69" s="89" t="e">
        <f t="shared" si="0"/>
        <v>#N/A</v>
      </c>
      <c r="I69" s="89">
        <f t="shared" si="1"/>
        <v>0.27866666666666601</v>
      </c>
      <c r="J69" s="38">
        <f t="shared" si="2"/>
        <v>0.30127999999999899</v>
      </c>
      <c r="K69" s="100">
        <f>ETo!F85</f>
        <v>42997</v>
      </c>
      <c r="L69" s="101">
        <f>ETo!G85</f>
        <v>2.36</v>
      </c>
      <c r="M69" s="102" t="str">
        <f t="shared" si="3"/>
        <v>OK</v>
      </c>
      <c r="N69" s="9"/>
      <c r="O69" s="10"/>
      <c r="Q69" s="14"/>
      <c r="R69" s="11"/>
      <c r="S69" s="12"/>
      <c r="T69" s="10"/>
      <c r="V69" s="14"/>
      <c r="W69" s="11"/>
      <c r="X69" s="12"/>
      <c r="Y69" s="10"/>
    </row>
    <row r="70" spans="1:25" s="5" customFormat="1" ht="15.75" x14ac:dyDescent="0.3">
      <c r="A70"/>
      <c r="B70"/>
      <c r="C70"/>
      <c r="D70"/>
      <c r="E70"/>
      <c r="F70" s="95" t="e">
        <f t="shared" si="4"/>
        <v>#DIV/0!</v>
      </c>
      <c r="G70" s="88">
        <f t="shared" si="5"/>
        <v>42998</v>
      </c>
      <c r="H70" s="89" t="e">
        <f t="shared" ref="H70:H133" si="6">VLOOKUP(G70,$A$6:$F$269,5,FALSE)</f>
        <v>#N/A</v>
      </c>
      <c r="I70" s="89">
        <f t="shared" ref="I70:I133" si="7">IF(ISERROR(H70),I69+VLOOKUP(G70,$A$6:$F$269,6,TRUE),H70)</f>
        <v>0.272666666666666</v>
      </c>
      <c r="J70" s="38">
        <f t="shared" si="2"/>
        <v>0.29263999999999901</v>
      </c>
      <c r="K70" s="100">
        <f>ETo!F86</f>
        <v>42998</v>
      </c>
      <c r="L70" s="101">
        <f>ETo!G86</f>
        <v>3.37</v>
      </c>
      <c r="M70" s="102" t="str">
        <f t="shared" si="3"/>
        <v>OK</v>
      </c>
      <c r="N70" s="9"/>
      <c r="O70" s="10"/>
      <c r="Q70" s="14"/>
      <c r="R70" s="11"/>
      <c r="S70" s="12"/>
      <c r="T70" s="10"/>
      <c r="V70" s="14"/>
      <c r="W70" s="11"/>
      <c r="X70" s="12"/>
      <c r="Y70" s="10"/>
    </row>
    <row r="71" spans="1:25" s="5" customFormat="1" ht="15.75" x14ac:dyDescent="0.3">
      <c r="A71"/>
      <c r="B71"/>
      <c r="C71"/>
      <c r="D71"/>
      <c r="E71"/>
      <c r="F71" s="95" t="e">
        <f t="shared" si="4"/>
        <v>#DIV/0!</v>
      </c>
      <c r="G71" s="88">
        <f t="shared" si="5"/>
        <v>42999</v>
      </c>
      <c r="H71" s="89">
        <f t="shared" si="6"/>
        <v>0.266666666666666</v>
      </c>
      <c r="I71" s="89">
        <f t="shared" si="7"/>
        <v>0.266666666666666</v>
      </c>
      <c r="J71" s="38">
        <f t="shared" ref="J71:J134" si="8">+I71*1.44-0.1</f>
        <v>0.28399999999999903</v>
      </c>
      <c r="K71" s="100">
        <f>ETo!F87</f>
        <v>42999</v>
      </c>
      <c r="L71" s="101">
        <f>ETo!G87</f>
        <v>3.96</v>
      </c>
      <c r="M71" s="102" t="str">
        <f t="shared" ref="M71:M134" si="9">+IF(K71=G71,"OK","OJO")</f>
        <v>OK</v>
      </c>
      <c r="N71" s="9"/>
      <c r="O71" s="10"/>
      <c r="Q71" s="14"/>
      <c r="R71" s="11"/>
      <c r="S71" s="12"/>
      <c r="T71" s="10"/>
      <c r="V71" s="14"/>
      <c r="W71" s="11"/>
      <c r="X71" s="12"/>
      <c r="Y71" s="10"/>
    </row>
    <row r="72" spans="1:25" s="5" customFormat="1" ht="15.75" x14ac:dyDescent="0.3">
      <c r="A72"/>
      <c r="B72"/>
      <c r="C72"/>
      <c r="D72"/>
      <c r="E72"/>
      <c r="F72" s="95" t="e">
        <f t="shared" ref="F72:F135" si="10">(E73-E72)/(A73-A72)</f>
        <v>#DIV/0!</v>
      </c>
      <c r="G72" s="88">
        <f t="shared" ref="G72:G135" si="11">G71+1</f>
        <v>43000</v>
      </c>
      <c r="H72" s="89" t="e">
        <f t="shared" si="6"/>
        <v>#N/A</v>
      </c>
      <c r="I72" s="89">
        <f t="shared" si="7"/>
        <v>0.26799999999999941</v>
      </c>
      <c r="J72" s="38">
        <f t="shared" si="8"/>
        <v>0.28591999999999917</v>
      </c>
      <c r="K72" s="100">
        <f>ETo!F88</f>
        <v>43000</v>
      </c>
      <c r="L72" s="101">
        <f>ETo!G88</f>
        <v>3.67</v>
      </c>
      <c r="M72" s="102" t="str">
        <f t="shared" si="9"/>
        <v>OK</v>
      </c>
      <c r="N72" s="9"/>
      <c r="O72" s="10"/>
      <c r="Q72" s="14"/>
      <c r="R72" s="11"/>
      <c r="S72" s="12"/>
      <c r="T72" s="10"/>
      <c r="V72" s="14"/>
      <c r="W72" s="11"/>
      <c r="X72" s="12"/>
      <c r="Y72" s="10"/>
    </row>
    <row r="73" spans="1:25" s="5" customFormat="1" ht="15.75" x14ac:dyDescent="0.3">
      <c r="A73"/>
      <c r="B73"/>
      <c r="C73"/>
      <c r="D73"/>
      <c r="E73"/>
      <c r="F73" s="95" t="e">
        <f t="shared" si="10"/>
        <v>#DIV/0!</v>
      </c>
      <c r="G73" s="88">
        <f t="shared" si="11"/>
        <v>43001</v>
      </c>
      <c r="H73" s="89" t="e">
        <f t="shared" si="6"/>
        <v>#N/A</v>
      </c>
      <c r="I73" s="89">
        <f t="shared" si="7"/>
        <v>0.26933333333333281</v>
      </c>
      <c r="J73" s="38">
        <f t="shared" si="8"/>
        <v>0.28783999999999921</v>
      </c>
      <c r="K73" s="100">
        <f>ETo!F89</f>
        <v>43001</v>
      </c>
      <c r="L73" s="101">
        <f>ETo!G89</f>
        <v>2.21</v>
      </c>
      <c r="M73" s="102" t="str">
        <f t="shared" si="9"/>
        <v>OK</v>
      </c>
      <c r="N73" s="9"/>
      <c r="O73" s="10"/>
      <c r="Q73" s="14"/>
      <c r="R73" s="11"/>
      <c r="S73" s="12"/>
      <c r="T73" s="10"/>
      <c r="V73" s="14"/>
      <c r="W73" s="11"/>
      <c r="X73" s="12"/>
      <c r="Y73" s="10"/>
    </row>
    <row r="74" spans="1:25" s="5" customFormat="1" ht="15.75" x14ac:dyDescent="0.3">
      <c r="A74"/>
      <c r="B74"/>
      <c r="C74"/>
      <c r="D74"/>
      <c r="E74"/>
      <c r="F74" s="95" t="e">
        <f t="shared" si="10"/>
        <v>#DIV/0!</v>
      </c>
      <c r="G74" s="88">
        <f t="shared" si="11"/>
        <v>43002</v>
      </c>
      <c r="H74" s="89" t="e">
        <f t="shared" si="6"/>
        <v>#N/A</v>
      </c>
      <c r="I74" s="89">
        <f t="shared" si="7"/>
        <v>0.27066666666666622</v>
      </c>
      <c r="J74" s="38">
        <f t="shared" si="8"/>
        <v>0.28975999999999935</v>
      </c>
      <c r="K74" s="100">
        <f>ETo!F90</f>
        <v>43002</v>
      </c>
      <c r="L74" s="101">
        <f>ETo!G90</f>
        <v>3.07</v>
      </c>
      <c r="M74" s="102" t="str">
        <f t="shared" si="9"/>
        <v>OK</v>
      </c>
      <c r="N74" s="9"/>
      <c r="O74" s="10"/>
      <c r="Q74" s="14"/>
      <c r="R74" s="11"/>
      <c r="S74" s="12"/>
      <c r="T74" s="10"/>
      <c r="V74" s="14"/>
      <c r="W74" s="11"/>
      <c r="X74" s="12"/>
      <c r="Y74" s="10"/>
    </row>
    <row r="75" spans="1:25" s="5" customFormat="1" ht="15.75" x14ac:dyDescent="0.3">
      <c r="A75"/>
      <c r="B75"/>
      <c r="C75"/>
      <c r="D75"/>
      <c r="E75"/>
      <c r="F75" s="95" t="e">
        <f t="shared" si="10"/>
        <v>#DIV/0!</v>
      </c>
      <c r="G75" s="88">
        <f t="shared" si="11"/>
        <v>43003</v>
      </c>
      <c r="H75" s="89" t="e">
        <f t="shared" si="6"/>
        <v>#N/A</v>
      </c>
      <c r="I75" s="89">
        <f t="shared" si="7"/>
        <v>0.27199999999999963</v>
      </c>
      <c r="J75" s="38">
        <f t="shared" si="8"/>
        <v>0.2916799999999995</v>
      </c>
      <c r="K75" s="100">
        <f>ETo!F91</f>
        <v>43003</v>
      </c>
      <c r="L75" s="101">
        <f>ETo!G91</f>
        <v>4.6100000000000003</v>
      </c>
      <c r="M75" s="102" t="str">
        <f t="shared" si="9"/>
        <v>OK</v>
      </c>
      <c r="N75" s="9"/>
      <c r="O75" s="10"/>
      <c r="Q75" s="14"/>
      <c r="R75" s="11"/>
      <c r="S75" s="12"/>
      <c r="T75" s="10"/>
      <c r="V75" s="14"/>
      <c r="W75" s="11"/>
      <c r="X75" s="12"/>
      <c r="Y75" s="10"/>
    </row>
    <row r="76" spans="1:25" s="5" customFormat="1" ht="15.75" x14ac:dyDescent="0.3">
      <c r="A76"/>
      <c r="B76"/>
      <c r="C76"/>
      <c r="D76"/>
      <c r="E76"/>
      <c r="F76" s="95" t="e">
        <f t="shared" si="10"/>
        <v>#DIV/0!</v>
      </c>
      <c r="G76" s="88">
        <f t="shared" si="11"/>
        <v>43004</v>
      </c>
      <c r="H76" s="89" t="e">
        <f t="shared" si="6"/>
        <v>#N/A</v>
      </c>
      <c r="I76" s="89">
        <f t="shared" si="7"/>
        <v>0.27333333333333304</v>
      </c>
      <c r="J76" s="38">
        <f t="shared" si="8"/>
        <v>0.29359999999999953</v>
      </c>
      <c r="K76" s="100">
        <f>ETo!F92</f>
        <v>43004</v>
      </c>
      <c r="L76" s="101">
        <f>ETo!G92</f>
        <v>4.37</v>
      </c>
      <c r="M76" s="102" t="str">
        <f t="shared" si="9"/>
        <v>OK</v>
      </c>
      <c r="N76" s="9"/>
      <c r="O76" s="10"/>
      <c r="Q76" s="14"/>
      <c r="R76" s="11"/>
      <c r="S76" s="12"/>
      <c r="T76" s="10"/>
      <c r="V76" s="14"/>
      <c r="W76" s="11"/>
      <c r="X76" s="12"/>
      <c r="Y76" s="10"/>
    </row>
    <row r="77" spans="1:25" s="5" customFormat="1" ht="15.75" x14ac:dyDescent="0.3">
      <c r="A77"/>
      <c r="B77"/>
      <c r="C77"/>
      <c r="D77"/>
      <c r="E77"/>
      <c r="F77" s="95" t="e">
        <f t="shared" si="10"/>
        <v>#DIV/0!</v>
      </c>
      <c r="G77" s="88">
        <f t="shared" si="11"/>
        <v>43005</v>
      </c>
      <c r="H77" s="89" t="e">
        <f t="shared" si="6"/>
        <v>#N/A</v>
      </c>
      <c r="I77" s="89">
        <f t="shared" si="7"/>
        <v>0.27466666666666645</v>
      </c>
      <c r="J77" s="38">
        <f t="shared" si="8"/>
        <v>0.29551999999999967</v>
      </c>
      <c r="K77" s="100">
        <f>ETo!F93</f>
        <v>43005</v>
      </c>
      <c r="L77" s="101">
        <f>ETo!G93</f>
        <v>2.59</v>
      </c>
      <c r="M77" s="102" t="str">
        <f t="shared" si="9"/>
        <v>OK</v>
      </c>
      <c r="N77" s="9"/>
      <c r="O77" s="10"/>
      <c r="Q77" s="14"/>
      <c r="R77" s="11"/>
      <c r="S77" s="12"/>
      <c r="T77" s="10"/>
      <c r="V77" s="14"/>
      <c r="W77" s="11"/>
      <c r="X77" s="12"/>
      <c r="Y77" s="10"/>
    </row>
    <row r="78" spans="1:25" s="5" customFormat="1" ht="15.75" x14ac:dyDescent="0.3">
      <c r="A78"/>
      <c r="B78"/>
      <c r="C78"/>
      <c r="D78"/>
      <c r="E78"/>
      <c r="F78" s="95" t="e">
        <f t="shared" si="10"/>
        <v>#DIV/0!</v>
      </c>
      <c r="G78" s="88">
        <f t="shared" si="11"/>
        <v>43006</v>
      </c>
      <c r="H78" s="89" t="e">
        <f t="shared" si="6"/>
        <v>#N/A</v>
      </c>
      <c r="I78" s="89">
        <f t="shared" si="7"/>
        <v>0.27599999999999986</v>
      </c>
      <c r="J78" s="38">
        <f t="shared" si="8"/>
        <v>0.29743999999999982</v>
      </c>
      <c r="K78" s="100">
        <f>ETo!F94</f>
        <v>43006</v>
      </c>
      <c r="L78" s="101">
        <f>ETo!G94</f>
        <v>2.29</v>
      </c>
      <c r="M78" s="102" t="str">
        <f t="shared" si="9"/>
        <v>OK</v>
      </c>
      <c r="N78" s="9"/>
      <c r="O78" s="10"/>
      <c r="Q78" s="14"/>
      <c r="R78" s="11"/>
      <c r="S78" s="12"/>
      <c r="T78" s="10"/>
      <c r="V78" s="14"/>
      <c r="W78" s="11"/>
      <c r="X78" s="12"/>
      <c r="Y78" s="10"/>
    </row>
    <row r="79" spans="1:25" s="5" customFormat="1" ht="15.75" x14ac:dyDescent="0.3">
      <c r="A79"/>
      <c r="B79"/>
      <c r="C79"/>
      <c r="D79"/>
      <c r="E79"/>
      <c r="F79" s="95" t="e">
        <f t="shared" si="10"/>
        <v>#DIV/0!</v>
      </c>
      <c r="G79" s="88">
        <f t="shared" si="11"/>
        <v>43007</v>
      </c>
      <c r="H79" s="89" t="e">
        <f t="shared" si="6"/>
        <v>#N/A</v>
      </c>
      <c r="I79" s="89">
        <f t="shared" si="7"/>
        <v>0.27733333333333327</v>
      </c>
      <c r="J79" s="38">
        <f t="shared" si="8"/>
        <v>0.29935999999999985</v>
      </c>
      <c r="K79" s="100">
        <f>ETo!F95</f>
        <v>43007</v>
      </c>
      <c r="L79" s="101">
        <f>ETo!G95</f>
        <v>4.21</v>
      </c>
      <c r="M79" s="102" t="str">
        <f t="shared" si="9"/>
        <v>OK</v>
      </c>
      <c r="N79" s="9"/>
      <c r="O79" s="10"/>
      <c r="Q79" s="14"/>
      <c r="R79" s="11"/>
      <c r="S79" s="12"/>
      <c r="T79" s="10"/>
      <c r="V79" s="14"/>
      <c r="W79" s="11"/>
      <c r="X79" s="12"/>
      <c r="Y79" s="10"/>
    </row>
    <row r="80" spans="1:25" s="5" customFormat="1" ht="15.75" x14ac:dyDescent="0.3">
      <c r="A80"/>
      <c r="B80"/>
      <c r="C80"/>
      <c r="D80"/>
      <c r="E80"/>
      <c r="F80" s="95" t="e">
        <f t="shared" si="10"/>
        <v>#DIV/0!</v>
      </c>
      <c r="G80" s="88">
        <f t="shared" si="11"/>
        <v>43008</v>
      </c>
      <c r="H80" s="89" t="e">
        <f t="shared" si="6"/>
        <v>#N/A</v>
      </c>
      <c r="I80" s="89">
        <f t="shared" si="7"/>
        <v>0.27866666666666667</v>
      </c>
      <c r="J80" s="38">
        <f t="shared" si="8"/>
        <v>0.30127999999999999</v>
      </c>
      <c r="K80" s="100">
        <f>ETo!F96</f>
        <v>43008</v>
      </c>
      <c r="L80" s="101">
        <f>ETo!G96</f>
        <v>3.89</v>
      </c>
      <c r="M80" s="102" t="str">
        <f t="shared" si="9"/>
        <v>OK</v>
      </c>
      <c r="N80" s="9"/>
      <c r="O80" s="10"/>
      <c r="Q80" s="14"/>
      <c r="R80" s="11"/>
      <c r="S80" s="12"/>
      <c r="T80" s="10"/>
      <c r="V80" s="14"/>
      <c r="W80" s="11"/>
      <c r="X80" s="12"/>
      <c r="Y80" s="10"/>
    </row>
    <row r="81" spans="1:25" s="5" customFormat="1" ht="15.75" x14ac:dyDescent="0.3">
      <c r="A81"/>
      <c r="B81"/>
      <c r="C81"/>
      <c r="D81"/>
      <c r="E81"/>
      <c r="F81" s="95" t="e">
        <f t="shared" si="10"/>
        <v>#DIV/0!</v>
      </c>
      <c r="G81" s="88">
        <f t="shared" si="11"/>
        <v>43009</v>
      </c>
      <c r="H81" s="89">
        <f t="shared" si="6"/>
        <v>0.28000000000000003</v>
      </c>
      <c r="I81" s="89">
        <f t="shared" si="7"/>
        <v>0.28000000000000003</v>
      </c>
      <c r="J81" s="38">
        <f t="shared" si="8"/>
        <v>0.30320000000000003</v>
      </c>
      <c r="K81" s="100">
        <f>ETo!F97</f>
        <v>43009</v>
      </c>
      <c r="L81" s="101">
        <f>ETo!G97</f>
        <v>4.24</v>
      </c>
      <c r="M81" s="102" t="str">
        <f t="shared" si="9"/>
        <v>OK</v>
      </c>
      <c r="N81" s="9"/>
      <c r="O81" s="10"/>
      <c r="Q81" s="14"/>
      <c r="R81" s="11"/>
      <c r="S81" s="12"/>
      <c r="T81" s="10"/>
      <c r="V81" s="14"/>
      <c r="W81" s="11"/>
      <c r="X81" s="12"/>
      <c r="Y81" s="10"/>
    </row>
    <row r="82" spans="1:25" s="5" customFormat="1" ht="15.75" x14ac:dyDescent="0.3">
      <c r="A82"/>
      <c r="B82"/>
      <c r="C82"/>
      <c r="D82"/>
      <c r="E82"/>
      <c r="F82" s="95" t="e">
        <f t="shared" si="10"/>
        <v>#DIV/0!</v>
      </c>
      <c r="G82" s="88">
        <f t="shared" si="11"/>
        <v>43010</v>
      </c>
      <c r="H82" s="89" t="e">
        <f t="shared" si="6"/>
        <v>#N/A</v>
      </c>
      <c r="I82" s="89">
        <f t="shared" si="7"/>
        <v>0.28133333333333321</v>
      </c>
      <c r="J82" s="38">
        <f t="shared" si="8"/>
        <v>0.30511999999999984</v>
      </c>
      <c r="K82" s="100">
        <f>ETo!F98</f>
        <v>43010</v>
      </c>
      <c r="L82" s="101">
        <f>ETo!G98</f>
        <v>4.55</v>
      </c>
      <c r="M82" s="102" t="str">
        <f t="shared" si="9"/>
        <v>OK</v>
      </c>
      <c r="N82" s="9"/>
      <c r="O82" s="10"/>
      <c r="Q82" s="14"/>
      <c r="R82" s="11"/>
      <c r="S82" s="12"/>
      <c r="T82" s="10"/>
      <c r="V82" s="14"/>
      <c r="W82" s="11"/>
      <c r="X82" s="12"/>
      <c r="Y82" s="10"/>
    </row>
    <row r="83" spans="1:25" s="5" customFormat="1" ht="15.75" x14ac:dyDescent="0.3">
      <c r="A83"/>
      <c r="B83"/>
      <c r="C83"/>
      <c r="D83"/>
      <c r="E83"/>
      <c r="F83" s="95" t="e">
        <f t="shared" si="10"/>
        <v>#DIV/0!</v>
      </c>
      <c r="G83" s="88">
        <f t="shared" si="11"/>
        <v>43011</v>
      </c>
      <c r="H83" s="89" t="e">
        <f t="shared" si="6"/>
        <v>#N/A</v>
      </c>
      <c r="I83" s="89">
        <f t="shared" si="7"/>
        <v>0.2826666666666664</v>
      </c>
      <c r="J83" s="38">
        <f t="shared" si="8"/>
        <v>0.30703999999999965</v>
      </c>
      <c r="K83" s="100">
        <f>ETo!F99</f>
        <v>43011</v>
      </c>
      <c r="L83" s="101">
        <f>ETo!G99</f>
        <v>5.91</v>
      </c>
      <c r="M83" s="102" t="str">
        <f t="shared" si="9"/>
        <v>OK</v>
      </c>
      <c r="N83" s="9"/>
      <c r="O83" s="10"/>
      <c r="Q83" s="14"/>
      <c r="R83" s="11"/>
      <c r="S83" s="12"/>
      <c r="T83" s="10"/>
      <c r="V83" s="14"/>
      <c r="W83" s="11"/>
      <c r="X83" s="12"/>
      <c r="Y83" s="10"/>
    </row>
    <row r="84" spans="1:25" s="5" customFormat="1" ht="15.75" x14ac:dyDescent="0.3">
      <c r="A84"/>
      <c r="B84"/>
      <c r="C84"/>
      <c r="D84"/>
      <c r="E84"/>
      <c r="F84" s="95" t="e">
        <f t="shared" si="10"/>
        <v>#DIV/0!</v>
      </c>
      <c r="G84" s="88">
        <f t="shared" si="11"/>
        <v>43012</v>
      </c>
      <c r="H84" s="89" t="e">
        <f t="shared" si="6"/>
        <v>#N/A</v>
      </c>
      <c r="I84" s="89">
        <f t="shared" si="7"/>
        <v>0.28399999999999959</v>
      </c>
      <c r="J84" s="38">
        <f t="shared" si="8"/>
        <v>0.30895999999999935</v>
      </c>
      <c r="K84" s="100">
        <f>ETo!F100</f>
        <v>43012</v>
      </c>
      <c r="L84" s="101">
        <f>ETo!G100</f>
        <v>4.2</v>
      </c>
      <c r="M84" s="102" t="str">
        <f t="shared" si="9"/>
        <v>OK</v>
      </c>
      <c r="N84" s="9"/>
      <c r="O84" s="10"/>
      <c r="Q84" s="14"/>
      <c r="R84" s="11"/>
      <c r="S84" s="12"/>
      <c r="T84" s="10"/>
      <c r="V84" s="14"/>
      <c r="W84" s="11"/>
      <c r="X84" s="12"/>
      <c r="Y84" s="10"/>
    </row>
    <row r="85" spans="1:25" s="5" customFormat="1" ht="15.75" x14ac:dyDescent="0.3">
      <c r="A85"/>
      <c r="B85"/>
      <c r="C85"/>
      <c r="D85"/>
      <c r="E85"/>
      <c r="F85" s="95" t="e">
        <f t="shared" si="10"/>
        <v>#DIV/0!</v>
      </c>
      <c r="G85" s="88">
        <f t="shared" si="11"/>
        <v>43013</v>
      </c>
      <c r="H85" s="89" t="e">
        <f t="shared" si="6"/>
        <v>#N/A</v>
      </c>
      <c r="I85" s="89">
        <f t="shared" si="7"/>
        <v>0.28533333333333277</v>
      </c>
      <c r="J85" s="38">
        <f t="shared" si="8"/>
        <v>0.31087999999999916</v>
      </c>
      <c r="K85" s="100">
        <f>ETo!F101</f>
        <v>43013</v>
      </c>
      <c r="L85" s="101">
        <f>ETo!G101</f>
        <v>4.3600000000000003</v>
      </c>
      <c r="M85" s="102" t="str">
        <f t="shared" si="9"/>
        <v>OK</v>
      </c>
      <c r="N85" s="9"/>
      <c r="O85" s="10"/>
      <c r="Q85" s="14"/>
      <c r="R85" s="11"/>
      <c r="S85" s="12"/>
      <c r="T85" s="10"/>
      <c r="V85" s="14"/>
      <c r="W85" s="11"/>
      <c r="X85" s="12"/>
      <c r="Y85" s="10"/>
    </row>
    <row r="86" spans="1:25" s="5" customFormat="1" ht="15.75" x14ac:dyDescent="0.3">
      <c r="A86"/>
      <c r="B86"/>
      <c r="C86"/>
      <c r="D86"/>
      <c r="E86"/>
      <c r="F86" s="95" t="e">
        <f t="shared" si="10"/>
        <v>#DIV/0!</v>
      </c>
      <c r="G86" s="88">
        <f t="shared" si="11"/>
        <v>43014</v>
      </c>
      <c r="H86" s="89">
        <f t="shared" si="6"/>
        <v>0.28666666666666601</v>
      </c>
      <c r="I86" s="89">
        <f t="shared" si="7"/>
        <v>0.28666666666666601</v>
      </c>
      <c r="J86" s="38">
        <f t="shared" si="8"/>
        <v>0.31279999999999908</v>
      </c>
      <c r="K86" s="100">
        <f>ETo!F102</f>
        <v>43014</v>
      </c>
      <c r="L86" s="101">
        <f>ETo!G102</f>
        <v>5.42</v>
      </c>
      <c r="M86" s="102" t="str">
        <f t="shared" si="9"/>
        <v>OK</v>
      </c>
      <c r="N86" s="9"/>
      <c r="O86" s="10"/>
      <c r="Q86" s="14"/>
      <c r="R86" s="11"/>
      <c r="S86" s="12"/>
      <c r="T86" s="10"/>
      <c r="V86" s="14"/>
      <c r="W86" s="11"/>
      <c r="X86" s="12"/>
      <c r="Y86" s="10"/>
    </row>
    <row r="87" spans="1:25" s="5" customFormat="1" ht="15.75" x14ac:dyDescent="0.3">
      <c r="A87"/>
      <c r="B87"/>
      <c r="C87"/>
      <c r="D87"/>
      <c r="E87"/>
      <c r="F87" s="95" t="e">
        <f t="shared" si="10"/>
        <v>#DIV/0!</v>
      </c>
      <c r="G87" s="88">
        <f t="shared" si="11"/>
        <v>43015</v>
      </c>
      <c r="H87" s="89" t="e">
        <f t="shared" si="6"/>
        <v>#N/A</v>
      </c>
      <c r="I87" s="89">
        <f t="shared" si="7"/>
        <v>0.2902222222222216</v>
      </c>
      <c r="J87" s="38">
        <f t="shared" si="8"/>
        <v>0.31791999999999909</v>
      </c>
      <c r="K87" s="100">
        <f>ETo!F103</f>
        <v>43015</v>
      </c>
      <c r="L87" s="101">
        <f>ETo!G103</f>
        <v>2.33</v>
      </c>
      <c r="M87" s="102" t="str">
        <f t="shared" si="9"/>
        <v>OK</v>
      </c>
      <c r="N87" s="9"/>
      <c r="O87" s="10"/>
      <c r="Q87" s="14"/>
      <c r="R87" s="11"/>
      <c r="S87" s="12"/>
      <c r="T87" s="10"/>
      <c r="V87" s="14"/>
      <c r="W87" s="11"/>
      <c r="X87" s="12"/>
      <c r="Y87" s="10"/>
    </row>
    <row r="88" spans="1:25" s="5" customFormat="1" ht="15.75" x14ac:dyDescent="0.3">
      <c r="A88"/>
      <c r="B88"/>
      <c r="C88"/>
      <c r="D88"/>
      <c r="E88"/>
      <c r="F88" s="95" t="e">
        <f t="shared" si="10"/>
        <v>#DIV/0!</v>
      </c>
      <c r="G88" s="88">
        <f t="shared" si="11"/>
        <v>43016</v>
      </c>
      <c r="H88" s="89" t="e">
        <f t="shared" si="6"/>
        <v>#N/A</v>
      </c>
      <c r="I88" s="89">
        <f t="shared" si="7"/>
        <v>0.29377777777777719</v>
      </c>
      <c r="J88" s="38">
        <f t="shared" si="8"/>
        <v>0.32303999999999911</v>
      </c>
      <c r="K88" s="100">
        <f>ETo!F104</f>
        <v>43016</v>
      </c>
      <c r="L88" s="101">
        <f>ETo!G104</f>
        <v>4.41</v>
      </c>
      <c r="M88" s="102" t="str">
        <f t="shared" si="9"/>
        <v>OK</v>
      </c>
      <c r="N88" s="9"/>
      <c r="O88" s="10"/>
      <c r="Q88" s="14"/>
      <c r="R88" s="11"/>
      <c r="S88" s="12"/>
      <c r="T88" s="10"/>
      <c r="V88" s="14"/>
      <c r="W88" s="11"/>
      <c r="X88" s="12"/>
      <c r="Y88" s="10"/>
    </row>
    <row r="89" spans="1:25" s="5" customFormat="1" ht="15.75" x14ac:dyDescent="0.3">
      <c r="A89"/>
      <c r="B89"/>
      <c r="C89"/>
      <c r="D89"/>
      <c r="E89"/>
      <c r="F89" s="95" t="e">
        <f t="shared" si="10"/>
        <v>#DIV/0!</v>
      </c>
      <c r="G89" s="88">
        <f t="shared" si="11"/>
        <v>43017</v>
      </c>
      <c r="H89" s="89" t="e">
        <f t="shared" si="6"/>
        <v>#N/A</v>
      </c>
      <c r="I89" s="89">
        <f t="shared" si="7"/>
        <v>0.29733333333333278</v>
      </c>
      <c r="J89" s="38">
        <f t="shared" si="8"/>
        <v>0.32815999999999923</v>
      </c>
      <c r="K89" s="100">
        <f>ETo!F105</f>
        <v>43017</v>
      </c>
      <c r="L89" s="101">
        <f>ETo!G105</f>
        <v>4.2699999999999996</v>
      </c>
      <c r="M89" s="102" t="str">
        <f t="shared" si="9"/>
        <v>OK</v>
      </c>
      <c r="N89" s="9"/>
      <c r="O89" s="10"/>
      <c r="Q89" s="14"/>
      <c r="R89" s="11"/>
      <c r="S89" s="12"/>
      <c r="T89" s="10"/>
      <c r="V89" s="14"/>
      <c r="W89" s="11"/>
      <c r="X89" s="12"/>
      <c r="Y89" s="10"/>
    </row>
    <row r="90" spans="1:25" s="5" customFormat="1" ht="15.75" x14ac:dyDescent="0.3">
      <c r="A90"/>
      <c r="B90"/>
      <c r="C90"/>
      <c r="D90"/>
      <c r="E90"/>
      <c r="F90" s="95" t="e">
        <f t="shared" si="10"/>
        <v>#DIV/0!</v>
      </c>
      <c r="G90" s="88">
        <f t="shared" si="11"/>
        <v>43018</v>
      </c>
      <c r="H90" s="89" t="e">
        <f t="shared" si="6"/>
        <v>#N/A</v>
      </c>
      <c r="I90" s="89">
        <f t="shared" si="7"/>
        <v>0.30088888888888837</v>
      </c>
      <c r="J90" s="38">
        <f t="shared" si="8"/>
        <v>0.33327999999999924</v>
      </c>
      <c r="K90" s="100">
        <f>ETo!F106</f>
        <v>43018</v>
      </c>
      <c r="L90" s="101">
        <f>ETo!G106</f>
        <v>3.89</v>
      </c>
      <c r="M90" s="102" t="str">
        <f t="shared" si="9"/>
        <v>OK</v>
      </c>
      <c r="N90" s="9"/>
      <c r="O90" s="10"/>
      <c r="Q90" s="14"/>
      <c r="R90" s="11"/>
      <c r="S90" s="12"/>
      <c r="T90" s="10"/>
      <c r="V90" s="14"/>
      <c r="W90" s="11"/>
      <c r="X90" s="12"/>
      <c r="Y90" s="10"/>
    </row>
    <row r="91" spans="1:25" s="5" customFormat="1" ht="15.75" x14ac:dyDescent="0.3">
      <c r="A91"/>
      <c r="B91"/>
      <c r="C91"/>
      <c r="D91"/>
      <c r="E91"/>
      <c r="F91" s="95" t="e">
        <f t="shared" si="10"/>
        <v>#DIV/0!</v>
      </c>
      <c r="G91" s="88">
        <f t="shared" si="11"/>
        <v>43019</v>
      </c>
      <c r="H91" s="89" t="e">
        <f t="shared" si="6"/>
        <v>#N/A</v>
      </c>
      <c r="I91" s="89">
        <f t="shared" si="7"/>
        <v>0.30444444444444396</v>
      </c>
      <c r="J91" s="38">
        <f t="shared" si="8"/>
        <v>0.33839999999999926</v>
      </c>
      <c r="K91" s="100">
        <f>ETo!F107</f>
        <v>43019</v>
      </c>
      <c r="L91" s="101">
        <f>ETo!G107</f>
        <v>4.16</v>
      </c>
      <c r="M91" s="102" t="str">
        <f t="shared" si="9"/>
        <v>OK</v>
      </c>
      <c r="N91" s="9"/>
      <c r="O91" s="10"/>
      <c r="Q91" s="14"/>
      <c r="R91" s="11"/>
      <c r="S91" s="12"/>
      <c r="T91" s="10"/>
      <c r="V91" s="14"/>
      <c r="W91" s="11"/>
      <c r="X91" s="12"/>
      <c r="Y91" s="10"/>
    </row>
    <row r="92" spans="1:25" s="5" customFormat="1" ht="15.75" x14ac:dyDescent="0.3">
      <c r="A92"/>
      <c r="B92"/>
      <c r="C92"/>
      <c r="D92"/>
      <c r="E92"/>
      <c r="F92" s="95" t="e">
        <f t="shared" si="10"/>
        <v>#DIV/0!</v>
      </c>
      <c r="G92" s="88">
        <f t="shared" si="11"/>
        <v>43020</v>
      </c>
      <c r="H92" s="89" t="e">
        <f t="shared" si="6"/>
        <v>#N/A</v>
      </c>
      <c r="I92" s="89">
        <f t="shared" si="7"/>
        <v>0.30799999999999955</v>
      </c>
      <c r="J92" s="38">
        <f t="shared" si="8"/>
        <v>0.34351999999999938</v>
      </c>
      <c r="K92" s="100">
        <f>ETo!F108</f>
        <v>43020</v>
      </c>
      <c r="L92" s="101">
        <f>ETo!G108</f>
        <v>4.63</v>
      </c>
      <c r="M92" s="102" t="str">
        <f t="shared" si="9"/>
        <v>OK</v>
      </c>
      <c r="N92" s="9"/>
      <c r="O92" s="10"/>
      <c r="Q92" s="14"/>
      <c r="R92" s="11"/>
      <c r="S92" s="12"/>
      <c r="T92" s="10"/>
      <c r="V92" s="14"/>
      <c r="W92" s="11"/>
      <c r="X92" s="12"/>
      <c r="Y92" s="10"/>
    </row>
    <row r="93" spans="1:25" s="5" customFormat="1" ht="15.75" x14ac:dyDescent="0.3">
      <c r="A93"/>
      <c r="B93"/>
      <c r="C93"/>
      <c r="D93"/>
      <c r="E93"/>
      <c r="F93" s="95" t="e">
        <f t="shared" si="10"/>
        <v>#DIV/0!</v>
      </c>
      <c r="G93" s="88">
        <f t="shared" si="11"/>
        <v>43021</v>
      </c>
      <c r="H93" s="89" t="e">
        <f t="shared" si="6"/>
        <v>#N/A</v>
      </c>
      <c r="I93" s="89">
        <f t="shared" si="7"/>
        <v>0.31155555555555514</v>
      </c>
      <c r="J93" s="38">
        <f t="shared" si="8"/>
        <v>0.34863999999999939</v>
      </c>
      <c r="K93" s="100">
        <f>ETo!F109</f>
        <v>43021</v>
      </c>
      <c r="L93" s="101">
        <f>ETo!G109</f>
        <v>4.96</v>
      </c>
      <c r="M93" s="102" t="str">
        <f t="shared" si="9"/>
        <v>OK</v>
      </c>
      <c r="N93" s="9"/>
      <c r="O93" s="10"/>
      <c r="Q93" s="14"/>
      <c r="R93" s="11"/>
      <c r="S93" s="12"/>
      <c r="T93" s="10"/>
      <c r="V93" s="14"/>
      <c r="W93" s="11"/>
      <c r="X93" s="12"/>
      <c r="Y93" s="10"/>
    </row>
    <row r="94" spans="1:25" s="5" customFormat="1" ht="15.75" x14ac:dyDescent="0.3">
      <c r="A94"/>
      <c r="B94"/>
      <c r="C94"/>
      <c r="D94"/>
      <c r="E94"/>
      <c r="F94" s="95" t="e">
        <f t="shared" si="10"/>
        <v>#DIV/0!</v>
      </c>
      <c r="G94" s="88">
        <f t="shared" si="11"/>
        <v>43022</v>
      </c>
      <c r="H94" s="89" t="e">
        <f t="shared" si="6"/>
        <v>#N/A</v>
      </c>
      <c r="I94" s="89">
        <f t="shared" si="7"/>
        <v>0.31511111111111073</v>
      </c>
      <c r="J94" s="38">
        <f t="shared" si="8"/>
        <v>0.35375999999999941</v>
      </c>
      <c r="K94" s="100">
        <f>ETo!F110</f>
        <v>43022</v>
      </c>
      <c r="L94" s="101">
        <f>ETo!G110</f>
        <v>4.45</v>
      </c>
      <c r="M94" s="102" t="str">
        <f t="shared" si="9"/>
        <v>OK</v>
      </c>
      <c r="N94" s="9"/>
      <c r="O94" s="10"/>
      <c r="Q94" s="14"/>
      <c r="R94" s="11"/>
      <c r="S94" s="12"/>
      <c r="T94" s="10"/>
      <c r="V94" s="14"/>
      <c r="W94" s="11"/>
      <c r="X94" s="12"/>
      <c r="Y94" s="10"/>
    </row>
    <row r="95" spans="1:25" s="5" customFormat="1" ht="15.75" x14ac:dyDescent="0.3">
      <c r="A95"/>
      <c r="B95"/>
      <c r="C95"/>
      <c r="D95"/>
      <c r="E95"/>
      <c r="F95" s="95" t="e">
        <f t="shared" si="10"/>
        <v>#DIV/0!</v>
      </c>
      <c r="G95" s="88">
        <f t="shared" si="11"/>
        <v>43023</v>
      </c>
      <c r="H95" s="89" t="e">
        <f t="shared" si="6"/>
        <v>#N/A</v>
      </c>
      <c r="I95" s="89">
        <f t="shared" si="7"/>
        <v>0.31866666666666632</v>
      </c>
      <c r="J95" s="38">
        <f t="shared" si="8"/>
        <v>0.35887999999999953</v>
      </c>
      <c r="K95" s="100">
        <f>ETo!F111</f>
        <v>43023</v>
      </c>
      <c r="L95" s="101">
        <f>ETo!G111</f>
        <v>5.4</v>
      </c>
      <c r="M95" s="102" t="str">
        <f t="shared" si="9"/>
        <v>OK</v>
      </c>
      <c r="N95" s="9"/>
      <c r="O95" s="10"/>
      <c r="Q95" s="14"/>
      <c r="R95" s="11"/>
      <c r="S95" s="12"/>
      <c r="T95" s="10"/>
      <c r="V95" s="14"/>
      <c r="W95" s="11"/>
      <c r="X95" s="12"/>
      <c r="Y95" s="10"/>
    </row>
    <row r="96" spans="1:25" s="5" customFormat="1" ht="15.75" x14ac:dyDescent="0.3">
      <c r="A96"/>
      <c r="B96"/>
      <c r="C96"/>
      <c r="D96"/>
      <c r="E96"/>
      <c r="F96" s="95" t="e">
        <f t="shared" si="10"/>
        <v>#DIV/0!</v>
      </c>
      <c r="G96" s="88">
        <f t="shared" si="11"/>
        <v>43024</v>
      </c>
      <c r="H96" s="89" t="e">
        <f t="shared" si="6"/>
        <v>#N/A</v>
      </c>
      <c r="I96" s="89">
        <f t="shared" si="7"/>
        <v>0.32222222222222191</v>
      </c>
      <c r="J96" s="38">
        <f t="shared" si="8"/>
        <v>0.36399999999999955</v>
      </c>
      <c r="K96" s="100">
        <f>ETo!F112</f>
        <v>43024</v>
      </c>
      <c r="L96" s="101">
        <f>ETo!G112</f>
        <v>3.74</v>
      </c>
      <c r="M96" s="102" t="str">
        <f t="shared" si="9"/>
        <v>OK</v>
      </c>
      <c r="N96" s="9"/>
      <c r="O96" s="10"/>
      <c r="Q96" s="14"/>
      <c r="R96" s="11"/>
      <c r="S96" s="12"/>
      <c r="T96" s="10"/>
      <c r="V96" s="14"/>
      <c r="W96" s="11"/>
      <c r="X96" s="12"/>
      <c r="Y96" s="10"/>
    </row>
    <row r="97" spans="1:25" s="5" customFormat="1" ht="15.75" x14ac:dyDescent="0.3">
      <c r="A97"/>
      <c r="B97"/>
      <c r="C97"/>
      <c r="D97"/>
      <c r="E97"/>
      <c r="F97" s="95" t="e">
        <f t="shared" si="10"/>
        <v>#DIV/0!</v>
      </c>
      <c r="G97" s="88">
        <f t="shared" si="11"/>
        <v>43025</v>
      </c>
      <c r="H97" s="89" t="e">
        <f t="shared" si="6"/>
        <v>#N/A</v>
      </c>
      <c r="I97" s="89">
        <f t="shared" si="7"/>
        <v>0.3257777777777775</v>
      </c>
      <c r="J97" s="38">
        <f t="shared" si="8"/>
        <v>0.36911999999999956</v>
      </c>
      <c r="K97" s="100">
        <f>ETo!F113</f>
        <v>43025</v>
      </c>
      <c r="L97" s="101">
        <f>ETo!G113</f>
        <v>4.9800000000000004</v>
      </c>
      <c r="M97" s="102" t="str">
        <f t="shared" si="9"/>
        <v>OK</v>
      </c>
      <c r="N97" s="9"/>
      <c r="O97" s="10"/>
      <c r="Q97" s="14"/>
      <c r="R97" s="11"/>
      <c r="S97" s="12"/>
      <c r="T97" s="10"/>
      <c r="V97" s="14"/>
      <c r="W97" s="11"/>
      <c r="X97" s="12"/>
      <c r="Y97" s="10"/>
    </row>
    <row r="98" spans="1:25" s="5" customFormat="1" ht="15.75" x14ac:dyDescent="0.3">
      <c r="A98"/>
      <c r="B98"/>
      <c r="C98"/>
      <c r="D98"/>
      <c r="E98"/>
      <c r="F98" s="95" t="e">
        <f t="shared" si="10"/>
        <v>#DIV/0!</v>
      </c>
      <c r="G98" s="88">
        <f t="shared" si="11"/>
        <v>43026</v>
      </c>
      <c r="H98" s="89" t="e">
        <f t="shared" si="6"/>
        <v>#N/A</v>
      </c>
      <c r="I98" s="89">
        <f t="shared" si="7"/>
        <v>0.32933333333333309</v>
      </c>
      <c r="J98" s="38">
        <f t="shared" si="8"/>
        <v>0.37423999999999957</v>
      </c>
      <c r="K98" s="100">
        <f>ETo!F114</f>
        <v>43026</v>
      </c>
      <c r="L98" s="101">
        <f>ETo!G114</f>
        <v>5.01</v>
      </c>
      <c r="M98" s="102" t="str">
        <f t="shared" si="9"/>
        <v>OK</v>
      </c>
      <c r="N98" s="9"/>
      <c r="O98" s="10"/>
      <c r="Q98" s="14"/>
      <c r="R98" s="11"/>
      <c r="S98" s="12"/>
      <c r="T98" s="10"/>
      <c r="V98" s="14"/>
      <c r="W98" s="11"/>
      <c r="X98" s="12"/>
      <c r="Y98" s="10"/>
    </row>
    <row r="99" spans="1:25" s="5" customFormat="1" ht="15.75" x14ac:dyDescent="0.3">
      <c r="A99"/>
      <c r="B99"/>
      <c r="C99"/>
      <c r="D99"/>
      <c r="E99"/>
      <c r="F99" s="95" t="e">
        <f t="shared" si="10"/>
        <v>#DIV/0!</v>
      </c>
      <c r="G99" s="88">
        <f t="shared" si="11"/>
        <v>43027</v>
      </c>
      <c r="H99" s="89" t="e">
        <f t="shared" si="6"/>
        <v>#N/A</v>
      </c>
      <c r="I99" s="89">
        <f t="shared" si="7"/>
        <v>0.33288888888888868</v>
      </c>
      <c r="J99" s="38">
        <f t="shared" si="8"/>
        <v>0.3793599999999997</v>
      </c>
      <c r="K99" s="100">
        <f>ETo!F115</f>
        <v>43027</v>
      </c>
      <c r="L99" s="101">
        <f>ETo!G115</f>
        <v>6.47</v>
      </c>
      <c r="M99" s="102" t="str">
        <f t="shared" si="9"/>
        <v>OK</v>
      </c>
      <c r="N99" s="9"/>
      <c r="O99" s="10"/>
      <c r="Q99" s="14"/>
      <c r="R99" s="11"/>
      <c r="S99" s="12"/>
      <c r="T99" s="10"/>
      <c r="V99" s="14"/>
      <c r="W99" s="11"/>
      <c r="X99" s="12"/>
      <c r="Y99" s="10"/>
    </row>
    <row r="100" spans="1:25" s="5" customFormat="1" ht="15.75" x14ac:dyDescent="0.3">
      <c r="A100"/>
      <c r="B100"/>
      <c r="C100"/>
      <c r="D100"/>
      <c r="E100"/>
      <c r="F100" s="95" t="e">
        <f t="shared" si="10"/>
        <v>#DIV/0!</v>
      </c>
      <c r="G100" s="88">
        <f t="shared" si="11"/>
        <v>43028</v>
      </c>
      <c r="H100" s="89" t="e">
        <f t="shared" si="6"/>
        <v>#N/A</v>
      </c>
      <c r="I100" s="89">
        <f t="shared" si="7"/>
        <v>0.33644444444444427</v>
      </c>
      <c r="J100" s="38">
        <f t="shared" si="8"/>
        <v>0.38447999999999971</v>
      </c>
      <c r="K100" s="100">
        <f>ETo!F116</f>
        <v>43028</v>
      </c>
      <c r="L100" s="101">
        <f>ETo!G116</f>
        <v>4.08</v>
      </c>
      <c r="M100" s="102" t="str">
        <f t="shared" si="9"/>
        <v>OK</v>
      </c>
      <c r="N100" s="9"/>
      <c r="O100" s="10"/>
      <c r="Q100" s="14"/>
      <c r="R100" s="11"/>
      <c r="S100" s="12"/>
      <c r="T100" s="10"/>
      <c r="V100" s="14"/>
      <c r="W100" s="11"/>
      <c r="X100" s="12"/>
      <c r="Y100" s="10"/>
    </row>
    <row r="101" spans="1:25" s="5" customFormat="1" ht="15.75" x14ac:dyDescent="0.3">
      <c r="A101"/>
      <c r="B101"/>
      <c r="C101"/>
      <c r="D101"/>
      <c r="E101"/>
      <c r="F101" s="95" t="e">
        <f t="shared" si="10"/>
        <v>#DIV/0!</v>
      </c>
      <c r="G101" s="88">
        <f t="shared" si="11"/>
        <v>43029</v>
      </c>
      <c r="H101" s="89">
        <f t="shared" si="6"/>
        <v>0.34</v>
      </c>
      <c r="I101" s="89">
        <f t="shared" si="7"/>
        <v>0.34</v>
      </c>
      <c r="J101" s="38">
        <f t="shared" si="8"/>
        <v>0.38960000000000006</v>
      </c>
      <c r="K101" s="100">
        <f>ETo!F117</f>
        <v>43029</v>
      </c>
      <c r="L101" s="101">
        <f>ETo!G117</f>
        <v>5.44</v>
      </c>
      <c r="M101" s="102" t="str">
        <f t="shared" si="9"/>
        <v>OK</v>
      </c>
      <c r="N101" s="9"/>
      <c r="O101" s="10"/>
      <c r="Q101" s="14"/>
      <c r="R101" s="11"/>
      <c r="S101" s="12"/>
      <c r="T101" s="10"/>
      <c r="V101" s="14"/>
      <c r="W101" s="11"/>
      <c r="X101" s="12"/>
      <c r="Y101" s="10"/>
    </row>
    <row r="102" spans="1:25" s="5" customFormat="1" ht="15.75" x14ac:dyDescent="0.3">
      <c r="A102"/>
      <c r="B102"/>
      <c r="C102"/>
      <c r="D102"/>
      <c r="E102"/>
      <c r="F102" s="95" t="e">
        <f t="shared" si="10"/>
        <v>#DIV/0!</v>
      </c>
      <c r="G102" s="88">
        <f t="shared" si="11"/>
        <v>43030</v>
      </c>
      <c r="H102" s="89" t="e">
        <f t="shared" si="6"/>
        <v>#N/A</v>
      </c>
      <c r="I102" s="89">
        <f t="shared" si="7"/>
        <v>0.34166666666666651</v>
      </c>
      <c r="J102" s="38">
        <f t="shared" si="8"/>
        <v>0.39199999999999979</v>
      </c>
      <c r="K102" s="100">
        <f>ETo!F118</f>
        <v>43030</v>
      </c>
      <c r="L102" s="101">
        <f>ETo!G118</f>
        <v>5.81</v>
      </c>
      <c r="M102" s="102" t="str">
        <f t="shared" si="9"/>
        <v>OK</v>
      </c>
      <c r="N102" s="9"/>
      <c r="O102" s="10"/>
      <c r="Q102" s="14"/>
      <c r="R102" s="11"/>
      <c r="S102" s="12"/>
      <c r="T102" s="10"/>
      <c r="V102" s="14"/>
      <c r="W102" s="11"/>
      <c r="X102" s="12"/>
      <c r="Y102" s="10"/>
    </row>
    <row r="103" spans="1:25" s="5" customFormat="1" ht="15.75" x14ac:dyDescent="0.3">
      <c r="A103"/>
      <c r="B103"/>
      <c r="C103"/>
      <c r="D103"/>
      <c r="E103"/>
      <c r="F103" s="95" t="e">
        <f t="shared" si="10"/>
        <v>#DIV/0!</v>
      </c>
      <c r="G103" s="88">
        <f t="shared" si="11"/>
        <v>43031</v>
      </c>
      <c r="H103" s="89">
        <f t="shared" si="6"/>
        <v>0.34333333333333299</v>
      </c>
      <c r="I103" s="89">
        <f t="shared" si="7"/>
        <v>0.34333333333333299</v>
      </c>
      <c r="J103" s="38">
        <f t="shared" si="8"/>
        <v>0.39439999999999953</v>
      </c>
      <c r="K103" s="100">
        <f>ETo!F119</f>
        <v>43031</v>
      </c>
      <c r="L103" s="101">
        <f>ETo!G119</f>
        <v>6.25</v>
      </c>
      <c r="M103" s="102" t="str">
        <f t="shared" si="9"/>
        <v>OK</v>
      </c>
      <c r="N103" s="9"/>
      <c r="O103" s="10"/>
      <c r="Q103" s="14"/>
      <c r="R103" s="11"/>
      <c r="S103" s="12"/>
      <c r="T103" s="10"/>
      <c r="V103" s="14"/>
      <c r="W103" s="11"/>
      <c r="X103" s="12"/>
      <c r="Y103" s="10"/>
    </row>
    <row r="104" spans="1:25" s="5" customFormat="1" ht="15.75" x14ac:dyDescent="0.3">
      <c r="A104"/>
      <c r="B104"/>
      <c r="C104"/>
      <c r="D104"/>
      <c r="E104"/>
      <c r="F104" s="95" t="e">
        <f t="shared" si="10"/>
        <v>#DIV/0!</v>
      </c>
      <c r="G104" s="88">
        <f t="shared" si="11"/>
        <v>43032</v>
      </c>
      <c r="H104" s="89" t="e">
        <f t="shared" si="6"/>
        <v>#N/A</v>
      </c>
      <c r="I104" s="89">
        <f t="shared" si="7"/>
        <v>0.362222222222222</v>
      </c>
      <c r="J104" s="38">
        <f t="shared" si="8"/>
        <v>0.42159999999999964</v>
      </c>
      <c r="K104" s="100">
        <f>ETo!F120</f>
        <v>43032</v>
      </c>
      <c r="L104" s="101">
        <f>ETo!G120</f>
        <v>4.9000000000000004</v>
      </c>
      <c r="M104" s="102" t="str">
        <f t="shared" si="9"/>
        <v>OK</v>
      </c>
      <c r="N104" s="9"/>
      <c r="O104" s="10"/>
      <c r="Q104" s="14"/>
      <c r="R104" s="11"/>
      <c r="S104" s="12"/>
      <c r="T104" s="10"/>
      <c r="V104" s="14"/>
      <c r="W104" s="11"/>
      <c r="X104" s="12"/>
      <c r="Y104" s="10"/>
    </row>
    <row r="105" spans="1:25" s="5" customFormat="1" ht="15.75" x14ac:dyDescent="0.3">
      <c r="A105"/>
      <c r="B105"/>
      <c r="C105"/>
      <c r="D105"/>
      <c r="E105"/>
      <c r="F105" s="95" t="e">
        <f t="shared" si="10"/>
        <v>#DIV/0!</v>
      </c>
      <c r="G105" s="88">
        <f t="shared" si="11"/>
        <v>43033</v>
      </c>
      <c r="H105" s="89" t="e">
        <f t="shared" si="6"/>
        <v>#N/A</v>
      </c>
      <c r="I105" s="89">
        <f t="shared" si="7"/>
        <v>0.38111111111111101</v>
      </c>
      <c r="J105" s="38">
        <f t="shared" si="8"/>
        <v>0.44879999999999987</v>
      </c>
      <c r="K105" s="100">
        <f>ETo!F121</f>
        <v>43033</v>
      </c>
      <c r="L105" s="101">
        <f>ETo!G121</f>
        <v>4.4400000000000004</v>
      </c>
      <c r="M105" s="102" t="str">
        <f t="shared" si="9"/>
        <v>OK</v>
      </c>
      <c r="N105" s="9"/>
      <c r="O105" s="10"/>
      <c r="Q105" s="14"/>
      <c r="R105" s="11"/>
      <c r="S105" s="12"/>
      <c r="T105" s="10"/>
      <c r="V105" s="14"/>
      <c r="W105" s="11"/>
      <c r="X105" s="12"/>
      <c r="Y105" s="10"/>
    </row>
    <row r="106" spans="1:25" s="5" customFormat="1" ht="15.75" x14ac:dyDescent="0.3">
      <c r="A106"/>
      <c r="B106"/>
      <c r="C106"/>
      <c r="D106"/>
      <c r="E106"/>
      <c r="F106" s="95" t="e">
        <f t="shared" si="10"/>
        <v>#DIV/0!</v>
      </c>
      <c r="G106" s="88">
        <f t="shared" si="11"/>
        <v>43034</v>
      </c>
      <c r="H106" s="89">
        <f t="shared" si="6"/>
        <v>0.4</v>
      </c>
      <c r="I106" s="89">
        <f t="shared" si="7"/>
        <v>0.4</v>
      </c>
      <c r="J106" s="38">
        <f t="shared" si="8"/>
        <v>0.47599999999999998</v>
      </c>
      <c r="K106" s="100">
        <f>ETo!F122</f>
        <v>43034</v>
      </c>
      <c r="L106" s="101">
        <f>ETo!G122</f>
        <v>3.69</v>
      </c>
      <c r="M106" s="102" t="str">
        <f t="shared" si="9"/>
        <v>OK</v>
      </c>
      <c r="N106" s="9"/>
      <c r="O106" s="10"/>
      <c r="Q106" s="14"/>
      <c r="R106" s="11"/>
      <c r="S106" s="12"/>
      <c r="T106" s="10"/>
      <c r="V106" s="14"/>
      <c r="W106" s="11"/>
      <c r="X106" s="12"/>
      <c r="Y106" s="10"/>
    </row>
    <row r="107" spans="1:25" s="5" customFormat="1" ht="15.75" x14ac:dyDescent="0.3">
      <c r="A107"/>
      <c r="B107"/>
      <c r="C107"/>
      <c r="D107"/>
      <c r="E107"/>
      <c r="F107" s="95" t="e">
        <f t="shared" si="10"/>
        <v>#DIV/0!</v>
      </c>
      <c r="G107" s="88">
        <f t="shared" si="11"/>
        <v>43035</v>
      </c>
      <c r="H107" s="89" t="e">
        <f t="shared" si="6"/>
        <v>#N/A</v>
      </c>
      <c r="I107" s="89">
        <f t="shared" si="7"/>
        <v>0.40844444444444444</v>
      </c>
      <c r="J107" s="38">
        <f t="shared" si="8"/>
        <v>0.48816000000000004</v>
      </c>
      <c r="K107" s="100">
        <f>ETo!F123</f>
        <v>43035</v>
      </c>
      <c r="L107" s="101">
        <f>ETo!G123</f>
        <v>4.72</v>
      </c>
      <c r="M107" s="102" t="str">
        <f t="shared" si="9"/>
        <v>OK</v>
      </c>
      <c r="N107" s="9"/>
      <c r="O107" s="10"/>
      <c r="Q107" s="14"/>
      <c r="R107" s="11"/>
      <c r="S107" s="12"/>
      <c r="T107" s="10"/>
      <c r="V107" s="14"/>
      <c r="W107" s="11"/>
      <c r="X107" s="12"/>
      <c r="Y107" s="10"/>
    </row>
    <row r="108" spans="1:25" s="5" customFormat="1" ht="15.75" x14ac:dyDescent="0.3">
      <c r="A108"/>
      <c r="B108"/>
      <c r="C108"/>
      <c r="D108"/>
      <c r="E108"/>
      <c r="F108" s="95" t="e">
        <f t="shared" si="10"/>
        <v>#DIV/0!</v>
      </c>
      <c r="G108" s="88">
        <f t="shared" si="11"/>
        <v>43036</v>
      </c>
      <c r="H108" s="89" t="e">
        <f t="shared" si="6"/>
        <v>#N/A</v>
      </c>
      <c r="I108" s="89">
        <f t="shared" si="7"/>
        <v>0.41688888888888886</v>
      </c>
      <c r="J108" s="38">
        <f t="shared" si="8"/>
        <v>0.50031999999999999</v>
      </c>
      <c r="K108" s="100">
        <f>ETo!F124</f>
        <v>43036</v>
      </c>
      <c r="L108" s="101">
        <f>ETo!G124</f>
        <v>2.88</v>
      </c>
      <c r="M108" s="102" t="str">
        <f t="shared" si="9"/>
        <v>OK</v>
      </c>
      <c r="N108" s="9"/>
      <c r="O108" s="10"/>
      <c r="Q108" s="14"/>
      <c r="R108" s="11"/>
      <c r="S108" s="12"/>
      <c r="T108" s="10"/>
      <c r="V108" s="14"/>
      <c r="W108" s="11"/>
      <c r="X108" s="12"/>
      <c r="Y108" s="10"/>
    </row>
    <row r="109" spans="1:25" s="5" customFormat="1" ht="15.75" x14ac:dyDescent="0.3">
      <c r="A109"/>
      <c r="B109"/>
      <c r="C109"/>
      <c r="D109"/>
      <c r="E109"/>
      <c r="F109" s="95" t="e">
        <f t="shared" si="10"/>
        <v>#DIV/0!</v>
      </c>
      <c r="G109" s="88">
        <f t="shared" si="11"/>
        <v>43037</v>
      </c>
      <c r="H109" s="89" t="e">
        <f t="shared" si="6"/>
        <v>#N/A</v>
      </c>
      <c r="I109" s="89">
        <f t="shared" si="7"/>
        <v>0.42533333333333329</v>
      </c>
      <c r="J109" s="38">
        <f t="shared" si="8"/>
        <v>0.51247999999999994</v>
      </c>
      <c r="K109" s="100">
        <f>ETo!F125</f>
        <v>43037</v>
      </c>
      <c r="L109" s="101">
        <f>ETo!G125</f>
        <v>4.38</v>
      </c>
      <c r="M109" s="102" t="str">
        <f t="shared" si="9"/>
        <v>OK</v>
      </c>
      <c r="N109" s="9"/>
      <c r="O109" s="10"/>
      <c r="Q109" s="14"/>
      <c r="R109" s="11"/>
      <c r="S109" s="12"/>
      <c r="T109" s="10"/>
      <c r="V109" s="14"/>
      <c r="W109" s="11"/>
      <c r="X109" s="12"/>
      <c r="Y109" s="10"/>
    </row>
    <row r="110" spans="1:25" s="5" customFormat="1" ht="15.75" x14ac:dyDescent="0.3">
      <c r="A110"/>
      <c r="B110"/>
      <c r="C110"/>
      <c r="D110"/>
      <c r="E110"/>
      <c r="F110" s="95" t="e">
        <f t="shared" si="10"/>
        <v>#DIV/0!</v>
      </c>
      <c r="G110" s="88">
        <f t="shared" si="11"/>
        <v>43038</v>
      </c>
      <c r="H110" s="89" t="e">
        <f t="shared" si="6"/>
        <v>#N/A</v>
      </c>
      <c r="I110" s="89">
        <f t="shared" si="7"/>
        <v>0.43377777777777771</v>
      </c>
      <c r="J110" s="38">
        <f t="shared" si="8"/>
        <v>0.52463999999999988</v>
      </c>
      <c r="K110" s="100">
        <f>ETo!F126</f>
        <v>43038</v>
      </c>
      <c r="L110" s="101">
        <f>ETo!G126</f>
        <v>5.08</v>
      </c>
      <c r="M110" s="102" t="str">
        <f t="shared" si="9"/>
        <v>OK</v>
      </c>
      <c r="N110" s="9"/>
      <c r="O110" s="10"/>
      <c r="Q110" s="14"/>
      <c r="R110" s="11"/>
      <c r="S110" s="12"/>
      <c r="T110" s="10"/>
      <c r="V110" s="14"/>
      <c r="W110" s="11"/>
      <c r="X110" s="12"/>
      <c r="Y110" s="10"/>
    </row>
    <row r="111" spans="1:25" s="5" customFormat="1" ht="15.75" x14ac:dyDescent="0.3">
      <c r="A111"/>
      <c r="B111"/>
      <c r="C111"/>
      <c r="D111"/>
      <c r="E111"/>
      <c r="F111" s="95" t="e">
        <f t="shared" si="10"/>
        <v>#DIV/0!</v>
      </c>
      <c r="G111" s="88">
        <f t="shared" si="11"/>
        <v>43039</v>
      </c>
      <c r="H111" s="89" t="e">
        <f t="shared" si="6"/>
        <v>#N/A</v>
      </c>
      <c r="I111" s="89">
        <f t="shared" si="7"/>
        <v>0.44222222222222213</v>
      </c>
      <c r="J111" s="38">
        <f t="shared" si="8"/>
        <v>0.53679999999999983</v>
      </c>
      <c r="K111" s="100">
        <f>ETo!F127</f>
        <v>43039</v>
      </c>
      <c r="L111" s="101">
        <f>ETo!G127</f>
        <v>5</v>
      </c>
      <c r="M111" s="102" t="str">
        <f t="shared" si="9"/>
        <v>OK</v>
      </c>
      <c r="N111" s="9"/>
      <c r="O111" s="10"/>
      <c r="Q111" s="14"/>
      <c r="R111" s="11"/>
      <c r="S111" s="12"/>
      <c r="T111" s="10"/>
      <c r="V111" s="14"/>
      <c r="W111" s="11"/>
      <c r="X111" s="12"/>
      <c r="Y111" s="10"/>
    </row>
    <row r="112" spans="1:25" s="5" customFormat="1" ht="15.75" x14ac:dyDescent="0.3">
      <c r="A112"/>
      <c r="B112"/>
      <c r="C112"/>
      <c r="D112"/>
      <c r="E112"/>
      <c r="F112" s="95" t="e">
        <f t="shared" si="10"/>
        <v>#DIV/0!</v>
      </c>
      <c r="G112" s="88">
        <f t="shared" si="11"/>
        <v>43040</v>
      </c>
      <c r="H112" s="89" t="e">
        <f t="shared" si="6"/>
        <v>#N/A</v>
      </c>
      <c r="I112" s="89">
        <f t="shared" si="7"/>
        <v>0.45066666666666655</v>
      </c>
      <c r="J112" s="38">
        <f t="shared" si="8"/>
        <v>0.54895999999999978</v>
      </c>
      <c r="K112" s="100">
        <f>ETo!F128</f>
        <v>43040</v>
      </c>
      <c r="L112" s="101">
        <f>ETo!G128</f>
        <v>5.96</v>
      </c>
      <c r="M112" s="102" t="str">
        <f t="shared" si="9"/>
        <v>OK</v>
      </c>
      <c r="N112" s="9"/>
      <c r="O112" s="10"/>
      <c r="Q112" s="14"/>
      <c r="R112" s="11"/>
      <c r="S112" s="12"/>
      <c r="T112" s="10"/>
      <c r="V112" s="14"/>
      <c r="W112" s="11"/>
      <c r="X112" s="12"/>
      <c r="Y112" s="10"/>
    </row>
    <row r="113" spans="1:25" s="5" customFormat="1" ht="15.75" x14ac:dyDescent="0.3">
      <c r="A113"/>
      <c r="B113"/>
      <c r="C113"/>
      <c r="D113"/>
      <c r="E113"/>
      <c r="F113" s="95" t="e">
        <f t="shared" si="10"/>
        <v>#DIV/0!</v>
      </c>
      <c r="G113" s="88">
        <f t="shared" si="11"/>
        <v>43041</v>
      </c>
      <c r="H113" s="89" t="e">
        <f t="shared" si="6"/>
        <v>#N/A</v>
      </c>
      <c r="I113" s="89">
        <f t="shared" si="7"/>
        <v>0.45911111111111097</v>
      </c>
      <c r="J113" s="38">
        <f t="shared" si="8"/>
        <v>0.56111999999999984</v>
      </c>
      <c r="K113" s="100">
        <f>ETo!F129</f>
        <v>43041</v>
      </c>
      <c r="L113" s="101">
        <f>ETo!G129</f>
        <v>4.8499999999999996</v>
      </c>
      <c r="M113" s="102" t="str">
        <f t="shared" si="9"/>
        <v>OK</v>
      </c>
      <c r="N113" s="9"/>
      <c r="O113" s="10"/>
      <c r="Q113" s="14"/>
      <c r="R113" s="11"/>
      <c r="S113" s="12"/>
      <c r="T113" s="10"/>
      <c r="V113" s="14"/>
      <c r="W113" s="11"/>
      <c r="X113" s="12"/>
      <c r="Y113" s="10"/>
    </row>
    <row r="114" spans="1:25" s="5" customFormat="1" ht="15.75" x14ac:dyDescent="0.3">
      <c r="A114"/>
      <c r="B114"/>
      <c r="C114"/>
      <c r="D114"/>
      <c r="E114"/>
      <c r="F114" s="95" t="e">
        <f t="shared" si="10"/>
        <v>#DIV/0!</v>
      </c>
      <c r="G114" s="88">
        <f t="shared" si="11"/>
        <v>43042</v>
      </c>
      <c r="H114" s="89" t="e">
        <f t="shared" si="6"/>
        <v>#N/A</v>
      </c>
      <c r="I114" s="89">
        <f t="shared" si="7"/>
        <v>0.46755555555555539</v>
      </c>
      <c r="J114" s="38">
        <f t="shared" si="8"/>
        <v>0.57327999999999979</v>
      </c>
      <c r="K114" s="100">
        <f>ETo!F130</f>
        <v>43042</v>
      </c>
      <c r="L114" s="101">
        <f>ETo!G130</f>
        <v>3.56</v>
      </c>
      <c r="M114" s="102" t="str">
        <f t="shared" si="9"/>
        <v>OK</v>
      </c>
      <c r="N114" s="9"/>
      <c r="O114" s="10"/>
      <c r="Q114" s="14"/>
      <c r="R114" s="11"/>
      <c r="S114" s="12"/>
      <c r="T114" s="10"/>
      <c r="V114" s="14"/>
      <c r="W114" s="11"/>
      <c r="X114" s="12"/>
      <c r="Y114" s="10"/>
    </row>
    <row r="115" spans="1:25" s="5" customFormat="1" ht="15.75" x14ac:dyDescent="0.3">
      <c r="A115"/>
      <c r="B115"/>
      <c r="C115"/>
      <c r="D115"/>
      <c r="E115"/>
      <c r="F115" s="95" t="e">
        <f t="shared" si="10"/>
        <v>#DIV/0!</v>
      </c>
      <c r="G115" s="88">
        <f t="shared" si="11"/>
        <v>43043</v>
      </c>
      <c r="H115" s="89" t="e">
        <f t="shared" si="6"/>
        <v>#N/A</v>
      </c>
      <c r="I115" s="89">
        <f t="shared" si="7"/>
        <v>0.47599999999999981</v>
      </c>
      <c r="J115" s="38">
        <f t="shared" si="8"/>
        <v>0.58543999999999974</v>
      </c>
      <c r="K115" s="100">
        <f>ETo!F131</f>
        <v>43043</v>
      </c>
      <c r="L115" s="101">
        <f>ETo!G131</f>
        <v>4.6100000000000003</v>
      </c>
      <c r="M115" s="102" t="str">
        <f t="shared" si="9"/>
        <v>OK</v>
      </c>
      <c r="N115" s="9"/>
      <c r="O115" s="10"/>
      <c r="Q115" s="14"/>
      <c r="R115" s="11"/>
      <c r="S115" s="12"/>
      <c r="T115" s="10"/>
      <c r="V115" s="14"/>
      <c r="W115" s="11"/>
      <c r="X115" s="12"/>
      <c r="Y115" s="10"/>
    </row>
    <row r="116" spans="1:25" s="5" customFormat="1" ht="15.75" x14ac:dyDescent="0.3">
      <c r="A116"/>
      <c r="B116"/>
      <c r="C116"/>
      <c r="D116"/>
      <c r="E116"/>
      <c r="F116" s="95" t="e">
        <f t="shared" si="10"/>
        <v>#DIV/0!</v>
      </c>
      <c r="G116" s="88">
        <f t="shared" si="11"/>
        <v>43044</v>
      </c>
      <c r="H116" s="89" t="e">
        <f t="shared" si="6"/>
        <v>#N/A</v>
      </c>
      <c r="I116" s="89">
        <f t="shared" si="7"/>
        <v>0.48444444444444423</v>
      </c>
      <c r="J116" s="38">
        <f t="shared" si="8"/>
        <v>0.59759999999999969</v>
      </c>
      <c r="K116" s="100">
        <f>ETo!F132</f>
        <v>43044</v>
      </c>
      <c r="L116" s="101">
        <f>ETo!G132</f>
        <v>6.39</v>
      </c>
      <c r="M116" s="102" t="str">
        <f t="shared" si="9"/>
        <v>OK</v>
      </c>
      <c r="N116" s="9"/>
      <c r="O116" s="10"/>
      <c r="Q116" s="14"/>
      <c r="R116" s="11"/>
      <c r="S116" s="12"/>
      <c r="T116" s="10"/>
      <c r="V116" s="14"/>
      <c r="W116" s="11"/>
      <c r="X116" s="12"/>
      <c r="Y116" s="10"/>
    </row>
    <row r="117" spans="1:25" s="5" customFormat="1" ht="15.75" x14ac:dyDescent="0.3">
      <c r="A117"/>
      <c r="B117"/>
      <c r="C117"/>
      <c r="D117"/>
      <c r="E117"/>
      <c r="F117" s="95" t="e">
        <f t="shared" si="10"/>
        <v>#DIV/0!</v>
      </c>
      <c r="G117" s="88">
        <f t="shared" si="11"/>
        <v>43045</v>
      </c>
      <c r="H117" s="89" t="e">
        <f t="shared" si="6"/>
        <v>#N/A</v>
      </c>
      <c r="I117" s="89">
        <f t="shared" si="7"/>
        <v>0.49288888888888865</v>
      </c>
      <c r="J117" s="38">
        <f t="shared" si="8"/>
        <v>0.60975999999999964</v>
      </c>
      <c r="K117" s="100">
        <f>ETo!F133</f>
        <v>43045</v>
      </c>
      <c r="L117" s="101">
        <f>ETo!G133</f>
        <v>4.12</v>
      </c>
      <c r="M117" s="102" t="str">
        <f t="shared" si="9"/>
        <v>OK</v>
      </c>
      <c r="N117" s="9"/>
      <c r="O117" s="10"/>
      <c r="Q117" s="14"/>
      <c r="R117" s="11"/>
      <c r="S117" s="12"/>
      <c r="T117" s="10"/>
      <c r="V117" s="14"/>
      <c r="W117" s="11"/>
      <c r="X117" s="12"/>
      <c r="Y117" s="10"/>
    </row>
    <row r="118" spans="1:25" s="5" customFormat="1" ht="15.75" x14ac:dyDescent="0.3">
      <c r="A118"/>
      <c r="B118"/>
      <c r="C118"/>
      <c r="D118"/>
      <c r="E118"/>
      <c r="F118" s="95" t="e">
        <f t="shared" si="10"/>
        <v>#DIV/0!</v>
      </c>
      <c r="G118" s="88">
        <f t="shared" si="11"/>
        <v>43046</v>
      </c>
      <c r="H118" s="89" t="e">
        <f t="shared" si="6"/>
        <v>#N/A</v>
      </c>
      <c r="I118" s="89">
        <f t="shared" si="7"/>
        <v>0.50133333333333308</v>
      </c>
      <c r="J118" s="38">
        <f t="shared" si="8"/>
        <v>0.62191999999999958</v>
      </c>
      <c r="K118" s="100">
        <f>ETo!F134</f>
        <v>43046</v>
      </c>
      <c r="L118" s="101">
        <f>ETo!G134</f>
        <v>4.8499999999999996</v>
      </c>
      <c r="M118" s="102" t="str">
        <f t="shared" si="9"/>
        <v>OK</v>
      </c>
      <c r="N118" s="9"/>
      <c r="O118" s="10"/>
      <c r="Q118" s="14"/>
      <c r="R118" s="11"/>
      <c r="S118" s="12"/>
      <c r="T118" s="10"/>
      <c r="V118" s="14"/>
      <c r="W118" s="11"/>
      <c r="X118" s="12"/>
      <c r="Y118" s="10"/>
    </row>
    <row r="119" spans="1:25" s="5" customFormat="1" ht="15.75" x14ac:dyDescent="0.3">
      <c r="A119"/>
      <c r="B119"/>
      <c r="C119"/>
      <c r="D119"/>
      <c r="E119"/>
      <c r="F119" s="95" t="e">
        <f t="shared" si="10"/>
        <v>#DIV/0!</v>
      </c>
      <c r="G119" s="88">
        <f t="shared" si="11"/>
        <v>43047</v>
      </c>
      <c r="H119" s="89" t="e">
        <f t="shared" si="6"/>
        <v>#N/A</v>
      </c>
      <c r="I119" s="89">
        <f t="shared" si="7"/>
        <v>0.50977777777777744</v>
      </c>
      <c r="J119" s="38">
        <f t="shared" si="8"/>
        <v>0.63407999999999953</v>
      </c>
      <c r="K119" s="100">
        <f>ETo!F135</f>
        <v>43047</v>
      </c>
      <c r="L119" s="101">
        <f>ETo!G135</f>
        <v>6.16</v>
      </c>
      <c r="M119" s="102" t="str">
        <f t="shared" si="9"/>
        <v>OK</v>
      </c>
      <c r="N119" s="9"/>
      <c r="O119" s="10"/>
      <c r="Q119" s="14"/>
      <c r="R119" s="11"/>
      <c r="S119" s="12"/>
      <c r="T119" s="10"/>
      <c r="V119" s="14"/>
      <c r="W119" s="11"/>
      <c r="X119" s="12"/>
      <c r="Y119" s="10"/>
    </row>
    <row r="120" spans="1:25" s="5" customFormat="1" ht="15.75" x14ac:dyDescent="0.3">
      <c r="A120"/>
      <c r="B120"/>
      <c r="C120"/>
      <c r="D120"/>
      <c r="E120"/>
      <c r="F120" s="95" t="e">
        <f t="shared" si="10"/>
        <v>#DIV/0!</v>
      </c>
      <c r="G120" s="88">
        <f t="shared" si="11"/>
        <v>43048</v>
      </c>
      <c r="H120" s="89" t="e">
        <f t="shared" si="6"/>
        <v>#N/A</v>
      </c>
      <c r="I120" s="89">
        <f t="shared" si="7"/>
        <v>0.51822222222222181</v>
      </c>
      <c r="J120" s="38">
        <f t="shared" si="8"/>
        <v>0.64623999999999937</v>
      </c>
      <c r="K120" s="100">
        <f>ETo!F136</f>
        <v>43048</v>
      </c>
      <c r="L120" s="101">
        <f>ETo!G136</f>
        <v>6.95</v>
      </c>
      <c r="M120" s="102" t="str">
        <f t="shared" si="9"/>
        <v>OK</v>
      </c>
      <c r="N120" s="9"/>
      <c r="O120" s="10"/>
      <c r="Q120" s="14"/>
      <c r="R120" s="11"/>
      <c r="S120" s="12"/>
      <c r="T120" s="10"/>
      <c r="V120" s="14"/>
      <c r="W120" s="11"/>
      <c r="X120" s="12"/>
      <c r="Y120" s="10"/>
    </row>
    <row r="121" spans="1:25" s="5" customFormat="1" ht="15.75" x14ac:dyDescent="0.3">
      <c r="A121"/>
      <c r="B121"/>
      <c r="C121"/>
      <c r="D121"/>
      <c r="E121"/>
      <c r="F121" s="95" t="e">
        <f t="shared" si="10"/>
        <v>#DIV/0!</v>
      </c>
      <c r="G121" s="88">
        <f t="shared" si="11"/>
        <v>43049</v>
      </c>
      <c r="H121" s="89">
        <f t="shared" si="6"/>
        <v>0.52666666666666595</v>
      </c>
      <c r="I121" s="89">
        <f t="shared" si="7"/>
        <v>0.52666666666666595</v>
      </c>
      <c r="J121" s="38">
        <f t="shared" si="8"/>
        <v>0.65839999999999899</v>
      </c>
      <c r="K121" s="100">
        <f>ETo!F137</f>
        <v>43049</v>
      </c>
      <c r="L121" s="101">
        <f>ETo!G137</f>
        <v>7.43</v>
      </c>
      <c r="M121" s="102" t="str">
        <f t="shared" si="9"/>
        <v>OK</v>
      </c>
      <c r="N121" s="9"/>
      <c r="O121" s="10"/>
      <c r="Q121" s="14"/>
      <c r="R121" s="11"/>
      <c r="S121" s="12"/>
      <c r="T121" s="10"/>
      <c r="V121" s="14"/>
      <c r="W121" s="11"/>
      <c r="X121" s="12"/>
      <c r="Y121" s="10"/>
    </row>
    <row r="122" spans="1:25" s="5" customFormat="1" ht="15.75" x14ac:dyDescent="0.3">
      <c r="A122"/>
      <c r="B122"/>
      <c r="C122"/>
      <c r="D122"/>
      <c r="E122"/>
      <c r="F122" s="95" t="e">
        <f t="shared" si="10"/>
        <v>#DIV/0!</v>
      </c>
      <c r="G122" s="88">
        <f t="shared" si="11"/>
        <v>43050</v>
      </c>
      <c r="H122" s="89" t="e">
        <f t="shared" si="6"/>
        <v>#N/A</v>
      </c>
      <c r="I122" s="89">
        <f t="shared" si="7"/>
        <v>0.53799999999999937</v>
      </c>
      <c r="J122" s="38">
        <f t="shared" si="8"/>
        <v>0.6747199999999991</v>
      </c>
      <c r="K122" s="100">
        <f>ETo!F138</f>
        <v>43050</v>
      </c>
      <c r="L122" s="101">
        <f>ETo!G138</f>
        <v>4.5</v>
      </c>
      <c r="M122" s="102" t="str">
        <f t="shared" si="9"/>
        <v>OK</v>
      </c>
      <c r="N122" s="9"/>
      <c r="O122" s="10"/>
      <c r="Q122" s="14"/>
      <c r="R122" s="11"/>
      <c r="S122" s="12"/>
      <c r="T122" s="10"/>
      <c r="V122" s="14"/>
      <c r="W122" s="11"/>
      <c r="X122" s="12"/>
      <c r="Y122" s="10"/>
    </row>
    <row r="123" spans="1:25" s="5" customFormat="1" ht="15.75" x14ac:dyDescent="0.3">
      <c r="A123"/>
      <c r="B123"/>
      <c r="C123"/>
      <c r="D123"/>
      <c r="E123"/>
      <c r="F123" s="95" t="e">
        <f t="shared" si="10"/>
        <v>#DIV/0!</v>
      </c>
      <c r="G123" s="88">
        <f t="shared" si="11"/>
        <v>43051</v>
      </c>
      <c r="H123" s="89" t="e">
        <f t="shared" si="6"/>
        <v>#N/A</v>
      </c>
      <c r="I123" s="89">
        <f t="shared" si="7"/>
        <v>0.54933333333333279</v>
      </c>
      <c r="J123" s="38">
        <f t="shared" si="8"/>
        <v>0.69103999999999921</v>
      </c>
      <c r="K123" s="100">
        <f>ETo!F139</f>
        <v>43051</v>
      </c>
      <c r="L123" s="101">
        <f>ETo!G139</f>
        <v>5.09</v>
      </c>
      <c r="M123" s="102" t="str">
        <f t="shared" si="9"/>
        <v>OK</v>
      </c>
      <c r="N123" s="9"/>
      <c r="O123" s="10"/>
      <c r="Q123" s="14"/>
      <c r="R123" s="11"/>
      <c r="S123" s="12"/>
      <c r="T123" s="10"/>
      <c r="V123" s="14"/>
      <c r="W123" s="11"/>
      <c r="X123" s="12"/>
      <c r="Y123" s="10"/>
    </row>
    <row r="124" spans="1:25" s="5" customFormat="1" ht="15.75" x14ac:dyDescent="0.3">
      <c r="A124"/>
      <c r="B124"/>
      <c r="C124"/>
      <c r="D124"/>
      <c r="E124"/>
      <c r="F124" s="95" t="e">
        <f t="shared" si="10"/>
        <v>#DIV/0!</v>
      </c>
      <c r="G124" s="88">
        <f t="shared" si="11"/>
        <v>43052</v>
      </c>
      <c r="H124" s="89" t="e">
        <f t="shared" si="6"/>
        <v>#N/A</v>
      </c>
      <c r="I124" s="89">
        <f t="shared" si="7"/>
        <v>0.5606666666666662</v>
      </c>
      <c r="J124" s="38">
        <f t="shared" si="8"/>
        <v>0.70735999999999932</v>
      </c>
      <c r="K124" s="100">
        <f>ETo!F140</f>
        <v>43052</v>
      </c>
      <c r="L124" s="101">
        <f>ETo!G140</f>
        <v>4.8899999999999997</v>
      </c>
      <c r="M124" s="102" t="str">
        <f t="shared" si="9"/>
        <v>OK</v>
      </c>
      <c r="N124" s="9"/>
      <c r="O124" s="10"/>
      <c r="Q124" s="14"/>
      <c r="R124" s="11"/>
      <c r="S124" s="12"/>
      <c r="T124" s="10"/>
      <c r="V124" s="14"/>
      <c r="W124" s="11"/>
      <c r="X124" s="12"/>
      <c r="Y124" s="10"/>
    </row>
    <row r="125" spans="1:25" s="5" customFormat="1" ht="15.75" x14ac:dyDescent="0.3">
      <c r="A125"/>
      <c r="B125"/>
      <c r="C125"/>
      <c r="D125"/>
      <c r="E125"/>
      <c r="F125" s="95" t="e">
        <f t="shared" si="10"/>
        <v>#DIV/0!</v>
      </c>
      <c r="G125" s="88">
        <f t="shared" si="11"/>
        <v>43053</v>
      </c>
      <c r="H125" s="89" t="e">
        <f t="shared" si="6"/>
        <v>#N/A</v>
      </c>
      <c r="I125" s="89">
        <f t="shared" si="7"/>
        <v>0.57199999999999962</v>
      </c>
      <c r="J125" s="38">
        <f t="shared" si="8"/>
        <v>0.72367999999999943</v>
      </c>
      <c r="K125" s="100">
        <f>ETo!F141</f>
        <v>43053</v>
      </c>
      <c r="L125" s="101">
        <f>ETo!G141</f>
        <v>4.3099999999999996</v>
      </c>
      <c r="M125" s="102" t="str">
        <f t="shared" si="9"/>
        <v>OK</v>
      </c>
      <c r="N125" s="9"/>
      <c r="O125" s="10"/>
      <c r="Q125" s="14"/>
      <c r="R125" s="11"/>
      <c r="S125" s="12"/>
      <c r="T125" s="10"/>
      <c r="V125" s="14"/>
      <c r="W125" s="11"/>
      <c r="X125" s="12"/>
      <c r="Y125" s="10"/>
    </row>
    <row r="126" spans="1:25" s="5" customFormat="1" ht="15.75" x14ac:dyDescent="0.3">
      <c r="A126"/>
      <c r="B126"/>
      <c r="C126"/>
      <c r="D126"/>
      <c r="E126"/>
      <c r="F126" s="95" t="e">
        <f t="shared" si="10"/>
        <v>#DIV/0!</v>
      </c>
      <c r="G126" s="88">
        <f t="shared" si="11"/>
        <v>43054</v>
      </c>
      <c r="H126" s="89">
        <f t="shared" si="6"/>
        <v>0.58333333333333304</v>
      </c>
      <c r="I126" s="89">
        <f t="shared" si="7"/>
        <v>0.58333333333333304</v>
      </c>
      <c r="J126" s="38">
        <f t="shared" si="8"/>
        <v>0.73999999999999955</v>
      </c>
      <c r="K126" s="100">
        <f>ETo!F142</f>
        <v>43054</v>
      </c>
      <c r="L126" s="101">
        <f>ETo!G142</f>
        <v>4.8499999999999996</v>
      </c>
      <c r="M126" s="102" t="str">
        <f t="shared" si="9"/>
        <v>OK</v>
      </c>
      <c r="N126" s="9"/>
      <c r="O126" s="10"/>
      <c r="Q126" s="14"/>
      <c r="R126" s="11"/>
      <c r="S126" s="12"/>
      <c r="T126" s="10"/>
      <c r="V126" s="14"/>
      <c r="W126" s="11"/>
      <c r="X126" s="12"/>
      <c r="Y126" s="10"/>
    </row>
    <row r="127" spans="1:25" s="5" customFormat="1" ht="15.75" x14ac:dyDescent="0.3">
      <c r="A127"/>
      <c r="B127"/>
      <c r="C127"/>
      <c r="D127"/>
      <c r="E127"/>
      <c r="F127" s="95" t="e">
        <f t="shared" si="10"/>
        <v>#DIV/0!</v>
      </c>
      <c r="G127" s="88">
        <f t="shared" si="11"/>
        <v>43055</v>
      </c>
      <c r="H127" s="89" t="e">
        <f t="shared" si="6"/>
        <v>#N/A</v>
      </c>
      <c r="I127" s="89">
        <f t="shared" si="7"/>
        <v>0.58666666666666645</v>
      </c>
      <c r="J127" s="38">
        <f t="shared" si="8"/>
        <v>0.74479999999999968</v>
      </c>
      <c r="K127" s="100">
        <f>ETo!F143</f>
        <v>43055</v>
      </c>
      <c r="L127" s="101">
        <f>ETo!G143</f>
        <v>5.59</v>
      </c>
      <c r="M127" s="102" t="str">
        <f t="shared" si="9"/>
        <v>OK</v>
      </c>
      <c r="N127" s="9"/>
      <c r="O127" s="10"/>
      <c r="Q127" s="14"/>
      <c r="R127" s="11"/>
      <c r="S127" s="12"/>
      <c r="T127" s="10"/>
      <c r="V127" s="14"/>
      <c r="W127" s="11"/>
      <c r="X127" s="12"/>
      <c r="Y127" s="10"/>
    </row>
    <row r="128" spans="1:25" s="5" customFormat="1" ht="15.75" x14ac:dyDescent="0.3">
      <c r="A128"/>
      <c r="B128"/>
      <c r="C128"/>
      <c r="D128"/>
      <c r="E128"/>
      <c r="F128" s="95" t="e">
        <f t="shared" si="10"/>
        <v>#DIV/0!</v>
      </c>
      <c r="G128" s="88">
        <f t="shared" si="11"/>
        <v>43056</v>
      </c>
      <c r="H128" s="89" t="e">
        <f t="shared" si="6"/>
        <v>#N/A</v>
      </c>
      <c r="I128" s="89">
        <f t="shared" si="7"/>
        <v>0.58999999999999986</v>
      </c>
      <c r="J128" s="38">
        <f t="shared" si="8"/>
        <v>0.74959999999999982</v>
      </c>
      <c r="K128" s="100">
        <f>ETo!F144</f>
        <v>43056</v>
      </c>
      <c r="L128" s="101">
        <f>ETo!G144</f>
        <v>5.26</v>
      </c>
      <c r="M128" s="102" t="str">
        <f t="shared" si="9"/>
        <v>OK</v>
      </c>
      <c r="N128" s="9"/>
      <c r="O128" s="10"/>
      <c r="Q128" s="14"/>
      <c r="R128" s="11"/>
      <c r="S128" s="12"/>
      <c r="T128" s="10"/>
      <c r="V128" s="14"/>
      <c r="W128" s="11"/>
      <c r="X128" s="12"/>
      <c r="Y128" s="10"/>
    </row>
    <row r="129" spans="1:25" s="5" customFormat="1" ht="15.75" x14ac:dyDescent="0.3">
      <c r="A129"/>
      <c r="B129"/>
      <c r="C129"/>
      <c r="D129"/>
      <c r="E129"/>
      <c r="F129" s="95" t="e">
        <f t="shared" si="10"/>
        <v>#DIV/0!</v>
      </c>
      <c r="G129" s="88">
        <f t="shared" si="11"/>
        <v>43057</v>
      </c>
      <c r="H129" s="89" t="e">
        <f t="shared" si="6"/>
        <v>#N/A</v>
      </c>
      <c r="I129" s="89">
        <f t="shared" si="7"/>
        <v>0.59333333333333327</v>
      </c>
      <c r="J129" s="38">
        <f t="shared" si="8"/>
        <v>0.75439999999999985</v>
      </c>
      <c r="K129" s="100">
        <f>ETo!F145</f>
        <v>43057</v>
      </c>
      <c r="L129" s="101">
        <f>ETo!G145</f>
        <v>5.01</v>
      </c>
      <c r="M129" s="102" t="str">
        <f t="shared" si="9"/>
        <v>OK</v>
      </c>
      <c r="N129" s="9"/>
      <c r="O129" s="10"/>
      <c r="Q129" s="14"/>
      <c r="R129" s="11"/>
      <c r="S129" s="12"/>
      <c r="T129" s="10"/>
      <c r="V129" s="14"/>
      <c r="W129" s="11"/>
      <c r="X129" s="12"/>
      <c r="Y129" s="10"/>
    </row>
    <row r="130" spans="1:25" s="5" customFormat="1" ht="15.75" x14ac:dyDescent="0.3">
      <c r="A130"/>
      <c r="B130"/>
      <c r="C130"/>
      <c r="D130"/>
      <c r="E130"/>
      <c r="F130" s="95" t="e">
        <f t="shared" si="10"/>
        <v>#DIV/0!</v>
      </c>
      <c r="G130" s="88">
        <f t="shared" si="11"/>
        <v>43058</v>
      </c>
      <c r="H130" s="89" t="e">
        <f t="shared" si="6"/>
        <v>#N/A</v>
      </c>
      <c r="I130" s="89">
        <f t="shared" si="7"/>
        <v>0.59666666666666668</v>
      </c>
      <c r="J130" s="38">
        <f t="shared" si="8"/>
        <v>0.75919999999999999</v>
      </c>
      <c r="K130" s="100">
        <f>ETo!F146</f>
        <v>43058</v>
      </c>
      <c r="L130" s="101">
        <f>ETo!G146</f>
        <v>5.74</v>
      </c>
      <c r="M130" s="102" t="str">
        <f t="shared" si="9"/>
        <v>OK</v>
      </c>
      <c r="N130" s="9"/>
      <c r="O130" s="10"/>
      <c r="Q130" s="14"/>
      <c r="R130" s="11"/>
      <c r="S130" s="12"/>
      <c r="T130" s="10"/>
      <c r="V130" s="14"/>
      <c r="W130" s="11"/>
      <c r="X130" s="12"/>
      <c r="Y130" s="10"/>
    </row>
    <row r="131" spans="1:25" s="5" customFormat="1" ht="15.75" x14ac:dyDescent="0.3">
      <c r="A131"/>
      <c r="B131"/>
      <c r="C131"/>
      <c r="D131"/>
      <c r="E131"/>
      <c r="F131" s="95" t="e">
        <f t="shared" si="10"/>
        <v>#DIV/0!</v>
      </c>
      <c r="G131" s="88">
        <f t="shared" si="11"/>
        <v>43059</v>
      </c>
      <c r="H131" s="89">
        <f t="shared" si="6"/>
        <v>0.6</v>
      </c>
      <c r="I131" s="89">
        <f t="shared" si="7"/>
        <v>0.6</v>
      </c>
      <c r="J131" s="38">
        <f t="shared" si="8"/>
        <v>0.76400000000000001</v>
      </c>
      <c r="K131" s="100">
        <f>ETo!F147</f>
        <v>43059</v>
      </c>
      <c r="L131" s="101">
        <f>ETo!G147</f>
        <v>5.2</v>
      </c>
      <c r="M131" s="102" t="str">
        <f t="shared" si="9"/>
        <v>OK</v>
      </c>
      <c r="N131" s="9"/>
      <c r="O131" s="10"/>
      <c r="Q131" s="14"/>
      <c r="R131" s="11"/>
      <c r="S131" s="12"/>
      <c r="T131" s="10"/>
      <c r="V131" s="14"/>
      <c r="W131" s="11"/>
      <c r="X131" s="12"/>
      <c r="Y131" s="10"/>
    </row>
    <row r="132" spans="1:25" s="5" customFormat="1" ht="15.75" x14ac:dyDescent="0.3">
      <c r="A132"/>
      <c r="B132"/>
      <c r="C132"/>
      <c r="D132"/>
      <c r="E132"/>
      <c r="F132" s="95" t="e">
        <f t="shared" si="10"/>
        <v>#DIV/0!</v>
      </c>
      <c r="G132" s="88">
        <f t="shared" si="11"/>
        <v>43060</v>
      </c>
      <c r="H132" s="89" t="e">
        <f t="shared" si="6"/>
        <v>#N/A</v>
      </c>
      <c r="I132" s="89">
        <f t="shared" si="7"/>
        <v>0.60599999999999998</v>
      </c>
      <c r="J132" s="38">
        <f t="shared" si="8"/>
        <v>0.77263999999999999</v>
      </c>
      <c r="K132" s="100">
        <f>ETo!F148</f>
        <v>43060</v>
      </c>
      <c r="L132" s="101">
        <f>ETo!G148</f>
        <v>6.38</v>
      </c>
      <c r="M132" s="102" t="str">
        <f t="shared" si="9"/>
        <v>OK</v>
      </c>
      <c r="N132" s="9"/>
      <c r="O132" s="10"/>
      <c r="Q132" s="14"/>
      <c r="R132" s="11"/>
      <c r="S132" s="12"/>
      <c r="T132" s="10"/>
      <c r="V132" s="14"/>
      <c r="W132" s="11"/>
      <c r="X132" s="12"/>
      <c r="Y132" s="10"/>
    </row>
    <row r="133" spans="1:25" s="5" customFormat="1" ht="15.75" x14ac:dyDescent="0.3">
      <c r="A133"/>
      <c r="B133"/>
      <c r="C133"/>
      <c r="D133"/>
      <c r="E133"/>
      <c r="F133" s="95" t="e">
        <f t="shared" si="10"/>
        <v>#DIV/0!</v>
      </c>
      <c r="G133" s="88">
        <f t="shared" si="11"/>
        <v>43061</v>
      </c>
      <c r="H133" s="89" t="e">
        <f t="shared" si="6"/>
        <v>#N/A</v>
      </c>
      <c r="I133" s="89">
        <f t="shared" si="7"/>
        <v>0.61199999999999999</v>
      </c>
      <c r="J133" s="38">
        <f t="shared" si="8"/>
        <v>0.78127999999999997</v>
      </c>
      <c r="K133" s="100">
        <f>ETo!F149</f>
        <v>43061</v>
      </c>
      <c r="L133" s="101">
        <f>ETo!G149</f>
        <v>6.13</v>
      </c>
      <c r="M133" s="102" t="str">
        <f t="shared" si="9"/>
        <v>OK</v>
      </c>
      <c r="N133" s="9"/>
      <c r="O133" s="10"/>
      <c r="Q133" s="14"/>
      <c r="R133" s="11"/>
      <c r="S133" s="12"/>
      <c r="T133" s="10"/>
      <c r="V133" s="14"/>
      <c r="W133" s="11"/>
      <c r="X133" s="12"/>
      <c r="Y133" s="10"/>
    </row>
    <row r="134" spans="1:25" s="5" customFormat="1" ht="15.75" x14ac:dyDescent="0.3">
      <c r="A134"/>
      <c r="B134"/>
      <c r="C134"/>
      <c r="D134"/>
      <c r="E134"/>
      <c r="F134" s="95" t="e">
        <f t="shared" si="10"/>
        <v>#DIV/0!</v>
      </c>
      <c r="G134" s="88">
        <f t="shared" si="11"/>
        <v>43062</v>
      </c>
      <c r="H134" s="89" t="e">
        <f t="shared" ref="H134:H197" si="12">VLOOKUP(G134,$A$6:$F$269,5,FALSE)</f>
        <v>#N/A</v>
      </c>
      <c r="I134" s="89">
        <f t="shared" ref="I134:I197" si="13">IF(ISERROR(H134),I133+VLOOKUP(G134,$A$6:$F$269,6,TRUE),H134)</f>
        <v>0.61799999999999999</v>
      </c>
      <c r="J134" s="38">
        <f t="shared" si="8"/>
        <v>0.78991999999999996</v>
      </c>
      <c r="K134" s="100">
        <f>ETo!F150</f>
        <v>43062</v>
      </c>
      <c r="L134" s="101">
        <f>ETo!G150</f>
        <v>4.5199999999999996</v>
      </c>
      <c r="M134" s="102" t="str">
        <f t="shared" si="9"/>
        <v>OK</v>
      </c>
      <c r="N134" s="9"/>
      <c r="O134" s="10"/>
      <c r="Q134" s="14"/>
      <c r="R134" s="11"/>
      <c r="S134" s="12"/>
      <c r="T134" s="10"/>
      <c r="V134" s="14"/>
      <c r="W134" s="11"/>
      <c r="X134" s="12"/>
      <c r="Y134" s="10"/>
    </row>
    <row r="135" spans="1:25" s="5" customFormat="1" ht="15.75" x14ac:dyDescent="0.3">
      <c r="A135"/>
      <c r="B135"/>
      <c r="C135"/>
      <c r="D135"/>
      <c r="E135"/>
      <c r="F135" s="95" t="e">
        <f t="shared" si="10"/>
        <v>#DIV/0!</v>
      </c>
      <c r="G135" s="88">
        <f t="shared" si="11"/>
        <v>43063</v>
      </c>
      <c r="H135" s="89" t="e">
        <f t="shared" si="12"/>
        <v>#N/A</v>
      </c>
      <c r="I135" s="89">
        <f t="shared" si="13"/>
        <v>0.624</v>
      </c>
      <c r="J135" s="38">
        <f t="shared" ref="J135:J198" si="14">+I135*1.44-0.1</f>
        <v>0.79855999999999994</v>
      </c>
      <c r="K135" s="100">
        <f>ETo!F151</f>
        <v>43063</v>
      </c>
      <c r="L135" s="101">
        <f>ETo!G151</f>
        <v>4.2300000000000004</v>
      </c>
      <c r="M135" s="102" t="str">
        <f t="shared" ref="M135:M198" si="15">+IF(K135=G135,"OK","OJO")</f>
        <v>OK</v>
      </c>
      <c r="N135" s="9"/>
      <c r="O135" s="10"/>
      <c r="Q135" s="14"/>
      <c r="R135" s="11"/>
      <c r="S135" s="12"/>
      <c r="T135" s="10"/>
      <c r="V135" s="14"/>
      <c r="W135" s="11"/>
      <c r="X135" s="12"/>
      <c r="Y135" s="10"/>
    </row>
    <row r="136" spans="1:25" s="5" customFormat="1" ht="15.75" x14ac:dyDescent="0.3">
      <c r="A136"/>
      <c r="B136"/>
      <c r="C136"/>
      <c r="D136"/>
      <c r="E136"/>
      <c r="F136" s="95" t="e">
        <f t="shared" ref="F136:F199" si="16">(E137-E136)/(A137-A136)</f>
        <v>#DIV/0!</v>
      </c>
      <c r="G136" s="88">
        <f t="shared" ref="G136:G199" si="17">G135+1</f>
        <v>43064</v>
      </c>
      <c r="H136" s="89" t="e">
        <f t="shared" si="12"/>
        <v>#N/A</v>
      </c>
      <c r="I136" s="89">
        <f t="shared" si="13"/>
        <v>0.63</v>
      </c>
      <c r="J136" s="38">
        <f t="shared" si="14"/>
        <v>0.80720000000000003</v>
      </c>
      <c r="K136" s="100">
        <f>ETo!F152</f>
        <v>43064</v>
      </c>
      <c r="L136" s="101">
        <f>ETo!G152</f>
        <v>5.73</v>
      </c>
      <c r="M136" s="102" t="str">
        <f t="shared" si="15"/>
        <v>OK</v>
      </c>
      <c r="N136" s="9"/>
      <c r="O136" s="10"/>
      <c r="Q136" s="14"/>
      <c r="R136" s="11"/>
      <c r="S136" s="12"/>
      <c r="T136" s="10"/>
      <c r="V136" s="14"/>
      <c r="W136" s="11"/>
      <c r="X136" s="12"/>
      <c r="Y136" s="10"/>
    </row>
    <row r="137" spans="1:25" s="5" customFormat="1" ht="15.75" x14ac:dyDescent="0.3">
      <c r="A137"/>
      <c r="B137"/>
      <c r="C137"/>
      <c r="D137"/>
      <c r="E137"/>
      <c r="F137" s="95" t="e">
        <f t="shared" si="16"/>
        <v>#DIV/0!</v>
      </c>
      <c r="G137" s="88">
        <f t="shared" si="17"/>
        <v>43065</v>
      </c>
      <c r="H137" s="89" t="e">
        <f t="shared" si="12"/>
        <v>#N/A</v>
      </c>
      <c r="I137" s="89">
        <f t="shared" si="13"/>
        <v>0.63600000000000001</v>
      </c>
      <c r="J137" s="38">
        <f t="shared" si="14"/>
        <v>0.81584000000000001</v>
      </c>
      <c r="K137" s="100">
        <f>ETo!F153</f>
        <v>43065</v>
      </c>
      <c r="L137" s="101">
        <f>ETo!G153</f>
        <v>3.48</v>
      </c>
      <c r="M137" s="102" t="str">
        <f t="shared" si="15"/>
        <v>OK</v>
      </c>
      <c r="N137" s="9"/>
      <c r="O137" s="10"/>
      <c r="Q137" s="14"/>
      <c r="R137" s="11"/>
      <c r="S137" s="12"/>
      <c r="T137" s="10"/>
      <c r="V137" s="14"/>
      <c r="W137" s="11"/>
      <c r="X137" s="12"/>
      <c r="Y137" s="10"/>
    </row>
    <row r="138" spans="1:25" s="5" customFormat="1" ht="15.75" x14ac:dyDescent="0.3">
      <c r="A138"/>
      <c r="B138"/>
      <c r="C138"/>
      <c r="D138"/>
      <c r="E138"/>
      <c r="F138" s="95" t="e">
        <f t="shared" si="16"/>
        <v>#DIV/0!</v>
      </c>
      <c r="G138" s="88">
        <f t="shared" si="17"/>
        <v>43066</v>
      </c>
      <c r="H138" s="89" t="e">
        <f t="shared" si="12"/>
        <v>#N/A</v>
      </c>
      <c r="I138" s="89">
        <f t="shared" si="13"/>
        <v>0.64200000000000002</v>
      </c>
      <c r="J138" s="38">
        <f t="shared" si="14"/>
        <v>0.82447999999999999</v>
      </c>
      <c r="K138" s="100">
        <f>ETo!F154</f>
        <v>43066</v>
      </c>
      <c r="L138" s="101">
        <f>ETo!G154</f>
        <v>4.53</v>
      </c>
      <c r="M138" s="102" t="str">
        <f t="shared" si="15"/>
        <v>OK</v>
      </c>
      <c r="N138" s="9"/>
      <c r="O138" s="10"/>
      <c r="Q138" s="14"/>
      <c r="R138" s="11"/>
      <c r="S138" s="12"/>
      <c r="T138" s="10"/>
      <c r="V138" s="14"/>
      <c r="W138" s="11"/>
      <c r="X138" s="12"/>
      <c r="Y138" s="10"/>
    </row>
    <row r="139" spans="1:25" s="5" customFormat="1" ht="15.75" x14ac:dyDescent="0.3">
      <c r="A139"/>
      <c r="B139"/>
      <c r="C139"/>
      <c r="D139"/>
      <c r="E139"/>
      <c r="F139" s="95" t="e">
        <f t="shared" si="16"/>
        <v>#DIV/0!</v>
      </c>
      <c r="G139" s="88">
        <f t="shared" si="17"/>
        <v>43067</v>
      </c>
      <c r="H139" s="89" t="e">
        <f t="shared" si="12"/>
        <v>#N/A</v>
      </c>
      <c r="I139" s="89">
        <f t="shared" si="13"/>
        <v>0.64800000000000002</v>
      </c>
      <c r="J139" s="38">
        <f t="shared" si="14"/>
        <v>0.83311999999999997</v>
      </c>
      <c r="K139" s="100">
        <f>ETo!F155</f>
        <v>43067</v>
      </c>
      <c r="L139" s="101">
        <f>ETo!G155</f>
        <v>4.2300000000000004</v>
      </c>
      <c r="M139" s="102" t="str">
        <f t="shared" si="15"/>
        <v>OK</v>
      </c>
      <c r="N139" s="9"/>
      <c r="O139" s="10"/>
      <c r="Q139" s="14"/>
      <c r="R139" s="11"/>
      <c r="S139" s="12"/>
      <c r="T139" s="10"/>
      <c r="V139" s="14"/>
      <c r="W139" s="11"/>
      <c r="X139" s="12"/>
      <c r="Y139" s="10"/>
    </row>
    <row r="140" spans="1:25" s="5" customFormat="1" ht="15.75" x14ac:dyDescent="0.3">
      <c r="A140"/>
      <c r="B140"/>
      <c r="C140"/>
      <c r="D140"/>
      <c r="E140"/>
      <c r="F140" s="95" t="e">
        <f t="shared" si="16"/>
        <v>#DIV/0!</v>
      </c>
      <c r="G140" s="88">
        <f t="shared" si="17"/>
        <v>43068</v>
      </c>
      <c r="H140" s="89" t="e">
        <f t="shared" si="12"/>
        <v>#N/A</v>
      </c>
      <c r="I140" s="89">
        <f t="shared" si="13"/>
        <v>0.65400000000000003</v>
      </c>
      <c r="J140" s="38">
        <f t="shared" si="14"/>
        <v>0.84176000000000006</v>
      </c>
      <c r="K140" s="100">
        <f>ETo!F156</f>
        <v>43068</v>
      </c>
      <c r="L140" s="101">
        <f>ETo!G156</f>
        <v>4.8499999999999996</v>
      </c>
      <c r="M140" s="102" t="str">
        <f t="shared" si="15"/>
        <v>OK</v>
      </c>
      <c r="N140" s="9"/>
      <c r="O140" s="10"/>
      <c r="Q140" s="14"/>
      <c r="R140" s="11"/>
      <c r="S140" s="12"/>
      <c r="T140" s="10"/>
      <c r="V140" s="14"/>
      <c r="W140" s="11"/>
      <c r="X140" s="12"/>
      <c r="Y140" s="10"/>
    </row>
    <row r="141" spans="1:25" s="5" customFormat="1" ht="15.75" x14ac:dyDescent="0.3">
      <c r="A141"/>
      <c r="B141"/>
      <c r="C141"/>
      <c r="D141"/>
      <c r="E141"/>
      <c r="F141" s="95" t="e">
        <f t="shared" si="16"/>
        <v>#DIV/0!</v>
      </c>
      <c r="G141" s="88">
        <f t="shared" si="17"/>
        <v>43069</v>
      </c>
      <c r="H141" s="89">
        <f t="shared" si="12"/>
        <v>0.66</v>
      </c>
      <c r="I141" s="89">
        <f t="shared" si="13"/>
        <v>0.66</v>
      </c>
      <c r="J141" s="38">
        <f t="shared" si="14"/>
        <v>0.85040000000000004</v>
      </c>
      <c r="K141" s="100">
        <f>ETo!F157</f>
        <v>43069</v>
      </c>
      <c r="L141" s="101">
        <f>ETo!G157</f>
        <v>5.1100000000000003</v>
      </c>
      <c r="M141" s="102" t="str">
        <f t="shared" si="15"/>
        <v>OK</v>
      </c>
      <c r="N141" s="9"/>
      <c r="O141" s="10"/>
      <c r="Q141" s="14"/>
      <c r="R141" s="11"/>
      <c r="S141" s="12"/>
      <c r="T141" s="10"/>
      <c r="V141" s="14"/>
      <c r="W141" s="11"/>
      <c r="X141" s="12"/>
      <c r="Y141" s="10"/>
    </row>
    <row r="142" spans="1:25" s="5" customFormat="1" ht="15.75" x14ac:dyDescent="0.3">
      <c r="A142"/>
      <c r="B142"/>
      <c r="C142"/>
      <c r="D142"/>
      <c r="E142"/>
      <c r="F142" s="95" t="e">
        <f t="shared" si="16"/>
        <v>#DIV/0!</v>
      </c>
      <c r="G142" s="88">
        <f t="shared" si="17"/>
        <v>43070</v>
      </c>
      <c r="H142" s="89" t="e">
        <f t="shared" si="12"/>
        <v>#N/A</v>
      </c>
      <c r="I142" s="89">
        <f t="shared" si="13"/>
        <v>0.66733333333333322</v>
      </c>
      <c r="J142" s="38">
        <f t="shared" si="14"/>
        <v>0.86095999999999984</v>
      </c>
      <c r="K142" s="100">
        <f>ETo!F158</f>
        <v>43070</v>
      </c>
      <c r="L142" s="101">
        <f>ETo!G158</f>
        <v>3.7</v>
      </c>
      <c r="M142" s="102" t="str">
        <f t="shared" si="15"/>
        <v>OK</v>
      </c>
      <c r="N142" s="9"/>
      <c r="O142" s="10"/>
      <c r="Q142" s="14"/>
      <c r="R142" s="11"/>
      <c r="S142" s="12"/>
      <c r="T142" s="10"/>
      <c r="V142" s="14"/>
      <c r="W142" s="11"/>
      <c r="X142" s="12"/>
      <c r="Y142" s="10"/>
    </row>
    <row r="143" spans="1:25" s="5" customFormat="1" ht="15.75" x14ac:dyDescent="0.3">
      <c r="A143"/>
      <c r="B143"/>
      <c r="C143"/>
      <c r="D143"/>
      <c r="E143"/>
      <c r="F143" s="95" t="e">
        <f t="shared" si="16"/>
        <v>#DIV/0!</v>
      </c>
      <c r="G143" s="88">
        <f t="shared" si="17"/>
        <v>43071</v>
      </c>
      <c r="H143" s="89" t="e">
        <f t="shared" si="12"/>
        <v>#N/A</v>
      </c>
      <c r="I143" s="89">
        <f t="shared" si="13"/>
        <v>0.67466666666666641</v>
      </c>
      <c r="J143" s="38">
        <f t="shared" si="14"/>
        <v>0.87151999999999963</v>
      </c>
      <c r="K143" s="100">
        <f>ETo!F159</f>
        <v>43071</v>
      </c>
      <c r="L143" s="101">
        <f>ETo!G159</f>
        <v>4.2300000000000004</v>
      </c>
      <c r="M143" s="102" t="str">
        <f t="shared" si="15"/>
        <v>OK</v>
      </c>
      <c r="N143" s="9"/>
      <c r="O143" s="10"/>
      <c r="Q143" s="14"/>
      <c r="R143" s="11"/>
      <c r="S143" s="12"/>
      <c r="T143" s="10"/>
      <c r="V143" s="14"/>
      <c r="W143" s="11"/>
      <c r="X143" s="12"/>
      <c r="Y143" s="10"/>
    </row>
    <row r="144" spans="1:25" s="5" customFormat="1" ht="15.75" x14ac:dyDescent="0.3">
      <c r="A144"/>
      <c r="B144"/>
      <c r="C144"/>
      <c r="D144"/>
      <c r="E144"/>
      <c r="F144" s="95" t="e">
        <f t="shared" si="16"/>
        <v>#DIV/0!</v>
      </c>
      <c r="G144" s="88">
        <f t="shared" si="17"/>
        <v>43072</v>
      </c>
      <c r="H144" s="89" t="e">
        <f t="shared" si="12"/>
        <v>#N/A</v>
      </c>
      <c r="I144" s="89">
        <f t="shared" si="13"/>
        <v>0.68199999999999961</v>
      </c>
      <c r="J144" s="38">
        <f t="shared" si="14"/>
        <v>0.88207999999999942</v>
      </c>
      <c r="K144" s="100">
        <f>ETo!F160</f>
        <v>43072</v>
      </c>
      <c r="L144" s="101">
        <f>ETo!G160</f>
        <v>5.64</v>
      </c>
      <c r="M144" s="102" t="str">
        <f t="shared" si="15"/>
        <v>OK</v>
      </c>
      <c r="N144" s="9"/>
      <c r="O144" s="10"/>
      <c r="Q144" s="14"/>
      <c r="R144" s="11"/>
      <c r="S144" s="12"/>
      <c r="T144" s="10"/>
      <c r="V144" s="14"/>
      <c r="W144" s="11"/>
      <c r="X144" s="12"/>
      <c r="Y144" s="10"/>
    </row>
    <row r="145" spans="1:25" s="5" customFormat="1" ht="15.75" x14ac:dyDescent="0.3">
      <c r="A145"/>
      <c r="B145"/>
      <c r="C145"/>
      <c r="D145"/>
      <c r="E145"/>
      <c r="F145" s="95" t="e">
        <f t="shared" si="16"/>
        <v>#DIV/0!</v>
      </c>
      <c r="G145" s="88">
        <f t="shared" si="17"/>
        <v>43073</v>
      </c>
      <c r="H145" s="89" t="e">
        <f t="shared" si="12"/>
        <v>#N/A</v>
      </c>
      <c r="I145" s="89">
        <f t="shared" si="13"/>
        <v>0.6893333333333328</v>
      </c>
      <c r="J145" s="38">
        <f t="shared" si="14"/>
        <v>0.89263999999999921</v>
      </c>
      <c r="K145" s="100">
        <f>ETo!F161</f>
        <v>43073</v>
      </c>
      <c r="L145" s="101">
        <f>ETo!G161</f>
        <v>5.32</v>
      </c>
      <c r="M145" s="102" t="str">
        <f t="shared" si="15"/>
        <v>OK</v>
      </c>
      <c r="N145" s="9"/>
      <c r="O145" s="10"/>
      <c r="Q145" s="14"/>
      <c r="R145" s="11"/>
      <c r="S145" s="12"/>
      <c r="T145" s="10"/>
      <c r="V145" s="14"/>
      <c r="W145" s="11"/>
      <c r="X145" s="12"/>
      <c r="Y145" s="10"/>
    </row>
    <row r="146" spans="1:25" s="5" customFormat="1" ht="15.75" x14ac:dyDescent="0.3">
      <c r="A146"/>
      <c r="B146"/>
      <c r="C146"/>
      <c r="D146"/>
      <c r="E146"/>
      <c r="F146" s="95" t="e">
        <f t="shared" si="16"/>
        <v>#DIV/0!</v>
      </c>
      <c r="G146" s="88">
        <f t="shared" si="17"/>
        <v>43074</v>
      </c>
      <c r="H146" s="89">
        <f t="shared" si="12"/>
        <v>0.69666666666666599</v>
      </c>
      <c r="I146" s="89">
        <f t="shared" si="13"/>
        <v>0.69666666666666599</v>
      </c>
      <c r="J146" s="38">
        <f t="shared" si="14"/>
        <v>0.903199999999999</v>
      </c>
      <c r="K146" s="100">
        <f>ETo!F162</f>
        <v>43074</v>
      </c>
      <c r="L146" s="101">
        <f>ETo!G162</f>
        <v>5.0999999999999996</v>
      </c>
      <c r="M146" s="102" t="str">
        <f t="shared" si="15"/>
        <v>OK</v>
      </c>
      <c r="N146" s="9"/>
      <c r="O146" s="10"/>
      <c r="Q146" s="14"/>
      <c r="R146" s="11"/>
      <c r="S146" s="12"/>
      <c r="T146" s="10"/>
      <c r="V146" s="14"/>
      <c r="W146" s="11"/>
      <c r="X146" s="12"/>
      <c r="Y146" s="10"/>
    </row>
    <row r="147" spans="1:25" s="5" customFormat="1" ht="15.75" x14ac:dyDescent="0.3">
      <c r="A147"/>
      <c r="B147"/>
      <c r="C147"/>
      <c r="D147"/>
      <c r="E147"/>
      <c r="F147" s="95" t="e">
        <f t="shared" si="16"/>
        <v>#DIV/0!</v>
      </c>
      <c r="G147" s="88">
        <f t="shared" si="17"/>
        <v>43075</v>
      </c>
      <c r="H147" s="89" t="e">
        <f t="shared" si="12"/>
        <v>#N/A</v>
      </c>
      <c r="I147" s="89">
        <f t="shared" si="13"/>
        <v>0.6953333333333328</v>
      </c>
      <c r="J147" s="38">
        <f t="shared" si="14"/>
        <v>0.9012799999999993</v>
      </c>
      <c r="K147" s="100">
        <f>ETo!F163</f>
        <v>43075</v>
      </c>
      <c r="L147" s="101">
        <f>ETo!G163</f>
        <v>5.87</v>
      </c>
      <c r="M147" s="102" t="str">
        <f t="shared" si="15"/>
        <v>OK</v>
      </c>
      <c r="N147" s="9"/>
      <c r="O147" s="10"/>
      <c r="Q147" s="14"/>
      <c r="R147" s="11"/>
      <c r="S147" s="12"/>
      <c r="T147" s="10"/>
      <c r="V147" s="14"/>
      <c r="W147" s="11"/>
      <c r="X147" s="12"/>
      <c r="Y147" s="10"/>
    </row>
    <row r="148" spans="1:25" s="5" customFormat="1" ht="15.75" x14ac:dyDescent="0.3">
      <c r="A148"/>
      <c r="B148"/>
      <c r="C148"/>
      <c r="D148"/>
      <c r="E148"/>
      <c r="F148" s="95" t="e">
        <f t="shared" si="16"/>
        <v>#DIV/0!</v>
      </c>
      <c r="G148" s="88">
        <f t="shared" si="17"/>
        <v>43076</v>
      </c>
      <c r="H148" s="89" t="e">
        <f t="shared" si="12"/>
        <v>#N/A</v>
      </c>
      <c r="I148" s="89">
        <f t="shared" si="13"/>
        <v>0.69399999999999962</v>
      </c>
      <c r="J148" s="38">
        <f t="shared" si="14"/>
        <v>0.89935999999999938</v>
      </c>
      <c r="K148" s="100">
        <f>ETo!F164</f>
        <v>43076</v>
      </c>
      <c r="L148" s="101">
        <f>ETo!G164</f>
        <v>5.72</v>
      </c>
      <c r="M148" s="102" t="str">
        <f t="shared" si="15"/>
        <v>OK</v>
      </c>
      <c r="N148" s="9"/>
      <c r="O148" s="10"/>
      <c r="Q148" s="14"/>
      <c r="R148" s="11"/>
      <c r="S148" s="12"/>
      <c r="T148" s="10"/>
      <c r="V148" s="14"/>
      <c r="W148" s="11"/>
      <c r="X148" s="12"/>
      <c r="Y148" s="10"/>
    </row>
    <row r="149" spans="1:25" s="5" customFormat="1" ht="15.75" x14ac:dyDescent="0.3">
      <c r="A149"/>
      <c r="B149"/>
      <c r="C149"/>
      <c r="D149"/>
      <c r="E149"/>
      <c r="F149" s="95" t="e">
        <f t="shared" si="16"/>
        <v>#DIV/0!</v>
      </c>
      <c r="G149" s="88">
        <f t="shared" si="17"/>
        <v>43077</v>
      </c>
      <c r="H149" s="89" t="e">
        <f t="shared" si="12"/>
        <v>#N/A</v>
      </c>
      <c r="I149" s="89">
        <f t="shared" si="13"/>
        <v>0.69266666666666643</v>
      </c>
      <c r="J149" s="38">
        <f t="shared" si="14"/>
        <v>0.89743999999999968</v>
      </c>
      <c r="K149" s="100">
        <f>ETo!F165</f>
        <v>43077</v>
      </c>
      <c r="L149" s="101">
        <f>ETo!G165</f>
        <v>5.3</v>
      </c>
      <c r="M149" s="102" t="str">
        <f t="shared" si="15"/>
        <v>OK</v>
      </c>
      <c r="N149" s="9"/>
      <c r="O149" s="10"/>
      <c r="Q149" s="14"/>
      <c r="R149" s="11"/>
      <c r="S149" s="12"/>
      <c r="T149" s="10"/>
      <c r="V149" s="14"/>
      <c r="W149" s="11"/>
      <c r="X149" s="12"/>
      <c r="Y149" s="10"/>
    </row>
    <row r="150" spans="1:25" s="5" customFormat="1" ht="15.75" x14ac:dyDescent="0.3">
      <c r="A150"/>
      <c r="B150"/>
      <c r="C150"/>
      <c r="D150"/>
      <c r="E150"/>
      <c r="F150" s="95" t="e">
        <f t="shared" si="16"/>
        <v>#DIV/0!</v>
      </c>
      <c r="G150" s="88">
        <f t="shared" si="17"/>
        <v>43078</v>
      </c>
      <c r="H150" s="89" t="e">
        <f t="shared" si="12"/>
        <v>#N/A</v>
      </c>
      <c r="I150" s="89">
        <f t="shared" si="13"/>
        <v>0.69133333333333324</v>
      </c>
      <c r="J150" s="38">
        <f t="shared" si="14"/>
        <v>0.89551999999999987</v>
      </c>
      <c r="K150" s="100">
        <f>ETo!F166</f>
        <v>43078</v>
      </c>
      <c r="L150" s="101">
        <f>ETo!G166</f>
        <v>5.84</v>
      </c>
      <c r="M150" s="102" t="str">
        <f t="shared" si="15"/>
        <v>OK</v>
      </c>
      <c r="N150" s="9"/>
      <c r="O150" s="10"/>
      <c r="Q150" s="14"/>
      <c r="R150" s="11"/>
      <c r="S150" s="12"/>
      <c r="T150" s="10"/>
      <c r="V150" s="14"/>
      <c r="W150" s="11"/>
      <c r="X150" s="12"/>
      <c r="Y150" s="10"/>
    </row>
    <row r="151" spans="1:25" s="5" customFormat="1" ht="15.75" x14ac:dyDescent="0.3">
      <c r="A151"/>
      <c r="B151"/>
      <c r="C151"/>
      <c r="D151"/>
      <c r="E151"/>
      <c r="F151" s="95" t="e">
        <f t="shared" si="16"/>
        <v>#DIV/0!</v>
      </c>
      <c r="G151" s="88">
        <f t="shared" si="17"/>
        <v>43079</v>
      </c>
      <c r="H151" s="89">
        <f t="shared" si="12"/>
        <v>0.69</v>
      </c>
      <c r="I151" s="89">
        <f t="shared" si="13"/>
        <v>0.69</v>
      </c>
      <c r="J151" s="38">
        <f t="shared" si="14"/>
        <v>0.89359999999999995</v>
      </c>
      <c r="K151" s="100">
        <f>ETo!F167</f>
        <v>43079</v>
      </c>
      <c r="L151" s="101">
        <f>ETo!G167</f>
        <v>4.3099999999999996</v>
      </c>
      <c r="M151" s="102" t="str">
        <f t="shared" si="15"/>
        <v>OK</v>
      </c>
      <c r="N151" s="9"/>
      <c r="O151" s="10"/>
      <c r="Q151" s="14"/>
      <c r="R151" s="11"/>
      <c r="S151" s="12"/>
      <c r="T151" s="10"/>
      <c r="V151" s="14"/>
      <c r="W151" s="11"/>
      <c r="X151" s="12"/>
      <c r="Y151" s="10"/>
    </row>
    <row r="152" spans="1:25" s="5" customFormat="1" ht="15.75" x14ac:dyDescent="0.3">
      <c r="A152"/>
      <c r="B152"/>
      <c r="C152"/>
      <c r="D152"/>
      <c r="E152"/>
      <c r="F152" s="95" t="e">
        <f t="shared" si="16"/>
        <v>#DIV/0!</v>
      </c>
      <c r="G152" s="88">
        <f t="shared" si="17"/>
        <v>43080</v>
      </c>
      <c r="H152" s="89" t="e">
        <f t="shared" si="12"/>
        <v>#N/A</v>
      </c>
      <c r="I152" s="89">
        <f t="shared" si="13"/>
        <v>0.69266666666666654</v>
      </c>
      <c r="J152" s="38">
        <f t="shared" si="14"/>
        <v>0.89743999999999979</v>
      </c>
      <c r="K152" s="100">
        <f>ETo!F168</f>
        <v>43080</v>
      </c>
      <c r="L152" s="101">
        <f>ETo!G168</f>
        <v>3.91</v>
      </c>
      <c r="M152" s="102" t="str">
        <f t="shared" si="15"/>
        <v>OK</v>
      </c>
      <c r="N152" s="9"/>
      <c r="O152" s="10"/>
      <c r="Q152" s="14"/>
      <c r="R152" s="11"/>
      <c r="S152" s="12"/>
      <c r="T152" s="10"/>
      <c r="V152" s="14"/>
      <c r="W152" s="11"/>
      <c r="X152" s="12"/>
      <c r="Y152" s="10"/>
    </row>
    <row r="153" spans="1:25" s="5" customFormat="1" ht="15.75" x14ac:dyDescent="0.3">
      <c r="A153"/>
      <c r="B153"/>
      <c r="C153"/>
      <c r="D153"/>
      <c r="E153"/>
      <c r="F153" s="95" t="e">
        <f t="shared" si="16"/>
        <v>#DIV/0!</v>
      </c>
      <c r="G153" s="88">
        <f t="shared" si="17"/>
        <v>43081</v>
      </c>
      <c r="H153" s="89" t="e">
        <f t="shared" si="12"/>
        <v>#N/A</v>
      </c>
      <c r="I153" s="89">
        <f t="shared" si="13"/>
        <v>0.69533333333333314</v>
      </c>
      <c r="J153" s="38">
        <f t="shared" si="14"/>
        <v>0.90127999999999975</v>
      </c>
      <c r="K153" s="100">
        <f>ETo!F169</f>
        <v>43081</v>
      </c>
      <c r="L153" s="101">
        <f>ETo!G169</f>
        <v>2.64</v>
      </c>
      <c r="M153" s="102" t="str">
        <f t="shared" si="15"/>
        <v>OK</v>
      </c>
      <c r="N153" s="9"/>
      <c r="O153" s="10"/>
      <c r="Q153" s="14"/>
      <c r="R153" s="11"/>
      <c r="S153" s="12"/>
      <c r="T153" s="10"/>
      <c r="V153" s="14"/>
      <c r="W153" s="11"/>
      <c r="X153" s="12"/>
      <c r="Y153" s="10"/>
    </row>
    <row r="154" spans="1:25" s="5" customFormat="1" ht="15.75" x14ac:dyDescent="0.3">
      <c r="A154"/>
      <c r="B154"/>
      <c r="C154"/>
      <c r="D154"/>
      <c r="E154"/>
      <c r="F154" s="95" t="e">
        <f t="shared" si="16"/>
        <v>#DIV/0!</v>
      </c>
      <c r="G154" s="88">
        <f t="shared" si="17"/>
        <v>43082</v>
      </c>
      <c r="H154" s="89" t="e">
        <f t="shared" si="12"/>
        <v>#N/A</v>
      </c>
      <c r="I154" s="89">
        <f t="shared" si="13"/>
        <v>0.69799999999999973</v>
      </c>
      <c r="J154" s="38">
        <f t="shared" si="14"/>
        <v>0.90511999999999959</v>
      </c>
      <c r="K154" s="100">
        <f>ETo!F170</f>
        <v>43082</v>
      </c>
      <c r="L154" s="101">
        <f>ETo!G170</f>
        <v>5.93</v>
      </c>
      <c r="M154" s="102" t="str">
        <f t="shared" si="15"/>
        <v>OK</v>
      </c>
      <c r="N154" s="9"/>
      <c r="O154" s="10"/>
      <c r="Q154" s="14"/>
      <c r="R154" s="11"/>
      <c r="S154" s="12"/>
      <c r="T154" s="10"/>
      <c r="V154" s="14"/>
      <c r="W154" s="11"/>
      <c r="X154" s="12"/>
      <c r="Y154" s="10"/>
    </row>
    <row r="155" spans="1:25" s="5" customFormat="1" ht="15.75" x14ac:dyDescent="0.3">
      <c r="A155"/>
      <c r="B155"/>
      <c r="C155"/>
      <c r="D155"/>
      <c r="E155"/>
      <c r="F155" s="95" t="e">
        <f t="shared" si="16"/>
        <v>#DIV/0!</v>
      </c>
      <c r="G155" s="88">
        <f t="shared" si="17"/>
        <v>43083</v>
      </c>
      <c r="H155" s="89" t="e">
        <f t="shared" si="12"/>
        <v>#N/A</v>
      </c>
      <c r="I155" s="89">
        <f t="shared" si="13"/>
        <v>0.70066666666666633</v>
      </c>
      <c r="J155" s="38">
        <f t="shared" si="14"/>
        <v>0.90895999999999944</v>
      </c>
      <c r="K155" s="100">
        <f>ETo!F171</f>
        <v>43083</v>
      </c>
      <c r="L155" s="101">
        <f>ETo!G171</f>
        <v>6.14</v>
      </c>
      <c r="M155" s="102" t="str">
        <f t="shared" si="15"/>
        <v>OK</v>
      </c>
      <c r="N155" s="9"/>
      <c r="O155" s="10"/>
      <c r="Q155" s="14"/>
      <c r="R155" s="11"/>
      <c r="S155" s="12"/>
      <c r="T155" s="10"/>
      <c r="V155" s="14"/>
      <c r="W155" s="11"/>
      <c r="X155" s="12"/>
      <c r="Y155" s="10"/>
    </row>
    <row r="156" spans="1:25" s="5" customFormat="1" ht="15.75" x14ac:dyDescent="0.3">
      <c r="A156"/>
      <c r="B156"/>
      <c r="C156"/>
      <c r="D156"/>
      <c r="E156"/>
      <c r="F156" s="95" t="e">
        <f t="shared" si="16"/>
        <v>#DIV/0!</v>
      </c>
      <c r="G156" s="88">
        <f t="shared" si="17"/>
        <v>43084</v>
      </c>
      <c r="H156" s="89" t="e">
        <f t="shared" si="12"/>
        <v>#N/A</v>
      </c>
      <c r="I156" s="89">
        <f t="shared" si="13"/>
        <v>0.70333333333333292</v>
      </c>
      <c r="J156" s="38">
        <f t="shared" si="14"/>
        <v>0.9127999999999995</v>
      </c>
      <c r="K156" s="100">
        <f>ETo!F172</f>
        <v>43084</v>
      </c>
      <c r="L156" s="101">
        <f>ETo!G172</f>
        <v>4.6900000000000004</v>
      </c>
      <c r="M156" s="102" t="str">
        <f t="shared" si="15"/>
        <v>OK</v>
      </c>
      <c r="N156" s="9"/>
      <c r="O156" s="10"/>
      <c r="Q156" s="14"/>
      <c r="R156" s="11"/>
      <c r="S156" s="12"/>
      <c r="T156" s="10"/>
      <c r="V156" s="14"/>
      <c r="W156" s="11"/>
      <c r="X156" s="12"/>
      <c r="Y156" s="10"/>
    </row>
    <row r="157" spans="1:25" s="5" customFormat="1" ht="15.75" x14ac:dyDescent="0.3">
      <c r="A157"/>
      <c r="B157"/>
      <c r="C157"/>
      <c r="D157"/>
      <c r="E157"/>
      <c r="F157" s="95" t="e">
        <f t="shared" si="16"/>
        <v>#DIV/0!</v>
      </c>
      <c r="G157" s="88">
        <f t="shared" si="17"/>
        <v>43085</v>
      </c>
      <c r="H157" s="89" t="e">
        <f t="shared" si="12"/>
        <v>#N/A</v>
      </c>
      <c r="I157" s="89">
        <f t="shared" si="13"/>
        <v>0.70599999999999952</v>
      </c>
      <c r="J157" s="38">
        <f t="shared" si="14"/>
        <v>0.91663999999999934</v>
      </c>
      <c r="K157" s="100">
        <f>ETo!F173</f>
        <v>43085</v>
      </c>
      <c r="L157" s="101">
        <f>ETo!G173</f>
        <v>4.7</v>
      </c>
      <c r="M157" s="102" t="str">
        <f t="shared" si="15"/>
        <v>OK</v>
      </c>
      <c r="N157" s="9"/>
      <c r="O157" s="10"/>
      <c r="Q157" s="14"/>
      <c r="R157" s="11"/>
      <c r="S157" s="12"/>
      <c r="T157" s="10"/>
      <c r="V157" s="14"/>
      <c r="W157" s="11"/>
      <c r="X157" s="12"/>
      <c r="Y157" s="10"/>
    </row>
    <row r="158" spans="1:25" s="5" customFormat="1" ht="15.75" x14ac:dyDescent="0.3">
      <c r="A158"/>
      <c r="B158"/>
      <c r="C158"/>
      <c r="D158"/>
      <c r="E158"/>
      <c r="F158" s="95" t="e">
        <f t="shared" si="16"/>
        <v>#DIV/0!</v>
      </c>
      <c r="G158" s="88">
        <f t="shared" si="17"/>
        <v>43086</v>
      </c>
      <c r="H158" s="89" t="e">
        <f t="shared" si="12"/>
        <v>#N/A</v>
      </c>
      <c r="I158" s="89">
        <f t="shared" si="13"/>
        <v>0.70866666666666611</v>
      </c>
      <c r="J158" s="38">
        <f t="shared" si="14"/>
        <v>0.92047999999999919</v>
      </c>
      <c r="K158" s="100">
        <f>ETo!F174</f>
        <v>43086</v>
      </c>
      <c r="L158" s="101">
        <f>ETo!G174</f>
        <v>5.7</v>
      </c>
      <c r="M158" s="102" t="str">
        <f t="shared" si="15"/>
        <v>OK</v>
      </c>
      <c r="N158" s="9"/>
      <c r="O158" s="10"/>
      <c r="Q158" s="14"/>
      <c r="R158" s="11"/>
      <c r="S158" s="12"/>
      <c r="T158" s="10"/>
      <c r="V158" s="14"/>
      <c r="W158" s="11"/>
      <c r="X158" s="12"/>
      <c r="Y158" s="10"/>
    </row>
    <row r="159" spans="1:25" s="5" customFormat="1" ht="15.75" x14ac:dyDescent="0.3">
      <c r="A159"/>
      <c r="B159"/>
      <c r="C159"/>
      <c r="D159"/>
      <c r="E159"/>
      <c r="F159" s="95" t="e">
        <f t="shared" si="16"/>
        <v>#DIV/0!</v>
      </c>
      <c r="G159" s="88">
        <f t="shared" si="17"/>
        <v>43087</v>
      </c>
      <c r="H159" s="89" t="e">
        <f t="shared" si="12"/>
        <v>#N/A</v>
      </c>
      <c r="I159" s="89">
        <f t="shared" si="13"/>
        <v>0.71133333333333271</v>
      </c>
      <c r="J159" s="38">
        <f t="shared" si="14"/>
        <v>0.92431999999999903</v>
      </c>
      <c r="K159" s="100">
        <f>ETo!F175</f>
        <v>43087</v>
      </c>
      <c r="L159" s="101">
        <f>ETo!G175</f>
        <v>5.46</v>
      </c>
      <c r="M159" s="102" t="str">
        <f t="shared" si="15"/>
        <v>OK</v>
      </c>
      <c r="N159" s="9"/>
      <c r="O159" s="10"/>
      <c r="Q159" s="14"/>
      <c r="R159" s="11"/>
      <c r="S159" s="12"/>
      <c r="T159" s="10"/>
      <c r="V159" s="14"/>
      <c r="W159" s="11"/>
      <c r="X159" s="12"/>
      <c r="Y159" s="10"/>
    </row>
    <row r="160" spans="1:25" s="5" customFormat="1" ht="15.75" x14ac:dyDescent="0.3">
      <c r="A160"/>
      <c r="B160"/>
      <c r="C160"/>
      <c r="D160"/>
      <c r="E160"/>
      <c r="F160" s="95" t="e">
        <f t="shared" si="16"/>
        <v>#DIV/0!</v>
      </c>
      <c r="G160" s="88">
        <f t="shared" si="17"/>
        <v>43088</v>
      </c>
      <c r="H160" s="89" t="e">
        <f t="shared" si="12"/>
        <v>#N/A</v>
      </c>
      <c r="I160" s="89">
        <f t="shared" si="13"/>
        <v>0.7139999999999993</v>
      </c>
      <c r="J160" s="38">
        <f t="shared" si="14"/>
        <v>0.92815999999999887</v>
      </c>
      <c r="K160" s="100">
        <f>ETo!F176</f>
        <v>43088</v>
      </c>
      <c r="L160" s="101">
        <f>ETo!G176</f>
        <v>6.17</v>
      </c>
      <c r="M160" s="102" t="str">
        <f t="shared" si="15"/>
        <v>OK</v>
      </c>
      <c r="N160" s="9"/>
      <c r="O160" s="10"/>
      <c r="Q160" s="14"/>
      <c r="R160" s="11"/>
      <c r="S160" s="12"/>
      <c r="T160" s="10"/>
      <c r="V160" s="14"/>
      <c r="W160" s="11"/>
      <c r="X160" s="12"/>
      <c r="Y160" s="10"/>
    </row>
    <row r="161" spans="1:25" s="5" customFormat="1" ht="15.75" x14ac:dyDescent="0.3">
      <c r="A161"/>
      <c r="B161"/>
      <c r="C161"/>
      <c r="D161"/>
      <c r="E161"/>
      <c r="F161" s="95" t="e">
        <f t="shared" si="16"/>
        <v>#DIV/0!</v>
      </c>
      <c r="G161" s="88">
        <f t="shared" si="17"/>
        <v>43089</v>
      </c>
      <c r="H161" s="89">
        <f t="shared" si="12"/>
        <v>0.71666666666666601</v>
      </c>
      <c r="I161" s="89">
        <f t="shared" si="13"/>
        <v>0.71666666666666601</v>
      </c>
      <c r="J161" s="38">
        <f t="shared" si="14"/>
        <v>0.93199999999999894</v>
      </c>
      <c r="K161" s="100">
        <f>ETo!F177</f>
        <v>43089</v>
      </c>
      <c r="L161" s="101">
        <f>ETo!G177</f>
        <v>5</v>
      </c>
      <c r="M161" s="102" t="str">
        <f t="shared" si="15"/>
        <v>OK</v>
      </c>
      <c r="N161" s="9"/>
      <c r="O161" s="10"/>
      <c r="Q161" s="14"/>
      <c r="R161" s="11"/>
      <c r="S161" s="12"/>
      <c r="T161" s="10"/>
      <c r="V161" s="14"/>
      <c r="W161" s="11"/>
      <c r="X161" s="12"/>
      <c r="Y161" s="10"/>
    </row>
    <row r="162" spans="1:25" s="5" customFormat="1" ht="15.75" x14ac:dyDescent="0.3">
      <c r="A162"/>
      <c r="B162"/>
      <c r="C162"/>
      <c r="D162"/>
      <c r="E162"/>
      <c r="F162" s="95" t="e">
        <f t="shared" si="16"/>
        <v>#DIV/0!</v>
      </c>
      <c r="G162" s="88">
        <f t="shared" si="17"/>
        <v>43090</v>
      </c>
      <c r="H162" s="89" t="e">
        <f t="shared" si="12"/>
        <v>#N/A</v>
      </c>
      <c r="I162" s="89">
        <f t="shared" si="13"/>
        <v>0.71933333333333282</v>
      </c>
      <c r="J162" s="38">
        <f t="shared" si="14"/>
        <v>0.93583999999999923</v>
      </c>
      <c r="K162" s="100">
        <f>ETo!F178</f>
        <v>43090</v>
      </c>
      <c r="L162" s="101">
        <f>ETo!G178</f>
        <v>5.6</v>
      </c>
      <c r="M162" s="102" t="str">
        <f t="shared" si="15"/>
        <v>OK</v>
      </c>
      <c r="N162" s="9"/>
      <c r="O162" s="10"/>
      <c r="Q162" s="14"/>
      <c r="R162" s="11"/>
      <c r="S162" s="12"/>
      <c r="T162" s="10"/>
      <c r="V162" s="14"/>
      <c r="W162" s="11"/>
      <c r="X162" s="12"/>
      <c r="Y162" s="10"/>
    </row>
    <row r="163" spans="1:25" s="5" customFormat="1" ht="15.75" x14ac:dyDescent="0.3">
      <c r="A163"/>
      <c r="B163"/>
      <c r="C163"/>
      <c r="D163"/>
      <c r="E163"/>
      <c r="F163" s="95" t="e">
        <f t="shared" si="16"/>
        <v>#DIV/0!</v>
      </c>
      <c r="G163" s="88">
        <f t="shared" si="17"/>
        <v>43091</v>
      </c>
      <c r="H163" s="89" t="e">
        <f t="shared" si="12"/>
        <v>#N/A</v>
      </c>
      <c r="I163" s="89">
        <f t="shared" si="13"/>
        <v>0.72199999999999964</v>
      </c>
      <c r="J163" s="38">
        <f t="shared" si="14"/>
        <v>0.93967999999999952</v>
      </c>
      <c r="K163" s="100">
        <f>ETo!F179</f>
        <v>43091</v>
      </c>
      <c r="L163" s="101">
        <f>ETo!G179</f>
        <v>5.47</v>
      </c>
      <c r="M163" s="102" t="str">
        <f t="shared" si="15"/>
        <v>OK</v>
      </c>
      <c r="N163" s="9"/>
      <c r="O163" s="10"/>
      <c r="Q163" s="14"/>
      <c r="R163" s="11"/>
      <c r="S163" s="12"/>
      <c r="T163" s="10"/>
      <c r="V163" s="14"/>
      <c r="W163" s="11"/>
      <c r="X163" s="12"/>
      <c r="Y163" s="10"/>
    </row>
    <row r="164" spans="1:25" s="5" customFormat="1" ht="15.75" x14ac:dyDescent="0.3">
      <c r="A164"/>
      <c r="B164"/>
      <c r="C164"/>
      <c r="D164"/>
      <c r="E164"/>
      <c r="F164" s="95" t="e">
        <f t="shared" si="16"/>
        <v>#DIV/0!</v>
      </c>
      <c r="G164" s="88">
        <f t="shared" si="17"/>
        <v>43092</v>
      </c>
      <c r="H164" s="89" t="e">
        <f t="shared" si="12"/>
        <v>#N/A</v>
      </c>
      <c r="I164" s="89">
        <f t="shared" si="13"/>
        <v>0.72466666666666646</v>
      </c>
      <c r="J164" s="38">
        <f t="shared" si="14"/>
        <v>0.94351999999999958</v>
      </c>
      <c r="K164" s="100">
        <f>ETo!F180</f>
        <v>43092</v>
      </c>
      <c r="L164" s="101">
        <f>ETo!G180</f>
        <v>5.93</v>
      </c>
      <c r="M164" s="102" t="str">
        <f t="shared" si="15"/>
        <v>OK</v>
      </c>
      <c r="N164" s="9"/>
      <c r="O164" s="10"/>
      <c r="Q164" s="14"/>
      <c r="R164" s="11"/>
      <c r="S164" s="12"/>
      <c r="T164" s="10"/>
      <c r="V164" s="14"/>
      <c r="W164" s="11"/>
      <c r="X164" s="12"/>
      <c r="Y164" s="10"/>
    </row>
    <row r="165" spans="1:25" s="5" customFormat="1" ht="15.75" x14ac:dyDescent="0.3">
      <c r="A165"/>
      <c r="B165"/>
      <c r="C165"/>
      <c r="D165"/>
      <c r="E165"/>
      <c r="F165" s="95" t="e">
        <f t="shared" si="16"/>
        <v>#DIV/0!</v>
      </c>
      <c r="G165" s="88">
        <f t="shared" si="17"/>
        <v>43093</v>
      </c>
      <c r="H165" s="89" t="e">
        <f t="shared" si="12"/>
        <v>#N/A</v>
      </c>
      <c r="I165" s="89">
        <f t="shared" si="13"/>
        <v>0.72733333333333328</v>
      </c>
      <c r="J165" s="38">
        <f t="shared" si="14"/>
        <v>0.94735999999999987</v>
      </c>
      <c r="K165" s="100">
        <f>ETo!F181</f>
        <v>43093</v>
      </c>
      <c r="L165" s="101">
        <f>ETo!G181</f>
        <v>5.86</v>
      </c>
      <c r="M165" s="102" t="str">
        <f t="shared" si="15"/>
        <v>OK</v>
      </c>
      <c r="N165" s="9"/>
      <c r="O165" s="10"/>
      <c r="Q165" s="14"/>
      <c r="R165" s="11"/>
      <c r="S165" s="12"/>
      <c r="T165" s="10"/>
      <c r="V165" s="14"/>
      <c r="W165" s="11"/>
      <c r="X165" s="12"/>
      <c r="Y165" s="10"/>
    </row>
    <row r="166" spans="1:25" s="5" customFormat="1" ht="15.75" x14ac:dyDescent="0.3">
      <c r="A166"/>
      <c r="B166"/>
      <c r="C166"/>
      <c r="D166"/>
      <c r="E166"/>
      <c r="F166" s="95" t="e">
        <f t="shared" si="16"/>
        <v>#DIV/0!</v>
      </c>
      <c r="G166" s="88">
        <f t="shared" si="17"/>
        <v>43094</v>
      </c>
      <c r="H166" s="89">
        <f t="shared" si="12"/>
        <v>0.73</v>
      </c>
      <c r="I166" s="89">
        <f t="shared" si="13"/>
        <v>0.73</v>
      </c>
      <c r="J166" s="38">
        <f t="shared" si="14"/>
        <v>0.95119999999999993</v>
      </c>
      <c r="K166" s="100">
        <f>ETo!F182</f>
        <v>43094</v>
      </c>
      <c r="L166" s="101">
        <f>ETo!G182</f>
        <v>5.83</v>
      </c>
      <c r="M166" s="102" t="str">
        <f t="shared" si="15"/>
        <v>OK</v>
      </c>
      <c r="N166" s="9"/>
      <c r="O166" s="10"/>
      <c r="Q166" s="14"/>
      <c r="R166" s="11"/>
      <c r="S166" s="12"/>
      <c r="T166" s="10"/>
      <c r="V166" s="14"/>
      <c r="W166" s="11"/>
      <c r="X166" s="12"/>
      <c r="Y166" s="10"/>
    </row>
    <row r="167" spans="1:25" s="5" customFormat="1" ht="15.75" x14ac:dyDescent="0.3">
      <c r="A167"/>
      <c r="B167"/>
      <c r="C167"/>
      <c r="D167"/>
      <c r="E167"/>
      <c r="F167" s="95" t="e">
        <f t="shared" si="16"/>
        <v>#DIV/0!</v>
      </c>
      <c r="G167" s="88">
        <f t="shared" si="17"/>
        <v>43095</v>
      </c>
      <c r="H167" s="89">
        <f t="shared" si="12"/>
        <v>0.74</v>
      </c>
      <c r="I167" s="89">
        <f t="shared" si="13"/>
        <v>0.74</v>
      </c>
      <c r="J167" s="38">
        <f t="shared" si="14"/>
        <v>0.9655999999999999</v>
      </c>
      <c r="K167" s="100">
        <f>ETo!F183</f>
        <v>43095</v>
      </c>
      <c r="L167" s="101">
        <f>ETo!G183</f>
        <v>5.51</v>
      </c>
      <c r="M167" s="102" t="str">
        <f t="shared" si="15"/>
        <v>OK</v>
      </c>
      <c r="N167" s="9"/>
      <c r="O167" s="10"/>
      <c r="Q167" s="14"/>
      <c r="R167" s="11"/>
      <c r="S167" s="12"/>
      <c r="T167" s="10"/>
      <c r="V167" s="14"/>
      <c r="W167" s="11"/>
      <c r="X167" s="12"/>
      <c r="Y167" s="10"/>
    </row>
    <row r="168" spans="1:25" s="5" customFormat="1" ht="15.75" x14ac:dyDescent="0.3">
      <c r="A168"/>
      <c r="B168"/>
      <c r="C168"/>
      <c r="D168"/>
      <c r="E168"/>
      <c r="F168" s="95" t="e">
        <f t="shared" si="16"/>
        <v>#DIV/0!</v>
      </c>
      <c r="G168" s="88">
        <f t="shared" si="17"/>
        <v>43096</v>
      </c>
      <c r="H168" s="89" t="e">
        <f t="shared" si="12"/>
        <v>#N/A</v>
      </c>
      <c r="I168" s="89">
        <f t="shared" si="13"/>
        <v>0.74083333333333323</v>
      </c>
      <c r="J168" s="38">
        <f t="shared" si="14"/>
        <v>0.96679999999999977</v>
      </c>
      <c r="K168" s="100">
        <f>ETo!F184</f>
        <v>43096</v>
      </c>
      <c r="L168" s="101">
        <f>ETo!G184</f>
        <v>5.33</v>
      </c>
      <c r="M168" s="102" t="str">
        <f t="shared" si="15"/>
        <v>OK</v>
      </c>
      <c r="N168" s="9"/>
      <c r="O168" s="10"/>
      <c r="Q168" s="14"/>
      <c r="R168" s="11"/>
      <c r="S168" s="12"/>
      <c r="T168" s="10"/>
      <c r="V168" s="14"/>
      <c r="W168" s="11"/>
      <c r="X168" s="12"/>
      <c r="Y168" s="10"/>
    </row>
    <row r="169" spans="1:25" s="5" customFormat="1" ht="15.75" x14ac:dyDescent="0.3">
      <c r="A169"/>
      <c r="B169"/>
      <c r="C169"/>
      <c r="D169"/>
      <c r="E169"/>
      <c r="F169" s="95" t="e">
        <f t="shared" si="16"/>
        <v>#DIV/0!</v>
      </c>
      <c r="G169" s="88">
        <f t="shared" si="17"/>
        <v>43097</v>
      </c>
      <c r="H169" s="89" t="e">
        <f t="shared" si="12"/>
        <v>#N/A</v>
      </c>
      <c r="I169" s="89">
        <f t="shared" si="13"/>
        <v>0.74166666666666647</v>
      </c>
      <c r="J169" s="38">
        <f t="shared" si="14"/>
        <v>0.96799999999999964</v>
      </c>
      <c r="K169" s="100">
        <f>ETo!F185</f>
        <v>43097</v>
      </c>
      <c r="L169" s="101">
        <f>ETo!G185</f>
        <v>5.1100000000000003</v>
      </c>
      <c r="M169" s="102" t="str">
        <f t="shared" si="15"/>
        <v>OK</v>
      </c>
      <c r="N169" s="9"/>
      <c r="O169" s="10"/>
      <c r="Q169" s="14"/>
      <c r="R169" s="11"/>
      <c r="S169" s="12"/>
      <c r="T169" s="10"/>
      <c r="V169" s="14"/>
      <c r="W169" s="11"/>
      <c r="X169" s="12"/>
      <c r="Y169" s="10"/>
    </row>
    <row r="170" spans="1:25" s="5" customFormat="1" ht="15.75" x14ac:dyDescent="0.3">
      <c r="A170"/>
      <c r="B170"/>
      <c r="C170"/>
      <c r="D170"/>
      <c r="E170"/>
      <c r="F170" s="95" t="e">
        <f t="shared" si="16"/>
        <v>#DIV/0!</v>
      </c>
      <c r="G170" s="88">
        <f t="shared" si="17"/>
        <v>43098</v>
      </c>
      <c r="H170" s="89" t="e">
        <f t="shared" si="12"/>
        <v>#N/A</v>
      </c>
      <c r="I170" s="89">
        <f t="shared" si="13"/>
        <v>0.74249999999999972</v>
      </c>
      <c r="J170" s="38">
        <f t="shared" si="14"/>
        <v>0.96919999999999951</v>
      </c>
      <c r="K170" s="100">
        <f>ETo!F186</f>
        <v>43098</v>
      </c>
      <c r="L170" s="101">
        <f>ETo!G186</f>
        <v>5.97</v>
      </c>
      <c r="M170" s="102" t="str">
        <f t="shared" si="15"/>
        <v>OK</v>
      </c>
      <c r="N170" s="9"/>
      <c r="O170" s="10"/>
      <c r="Q170" s="14"/>
      <c r="R170" s="11"/>
      <c r="S170" s="12"/>
      <c r="T170" s="10"/>
      <c r="V170" s="14"/>
      <c r="W170" s="11"/>
      <c r="X170" s="12"/>
      <c r="Y170" s="10"/>
    </row>
    <row r="171" spans="1:25" s="5" customFormat="1" ht="15.75" x14ac:dyDescent="0.3">
      <c r="A171"/>
      <c r="B171"/>
      <c r="C171"/>
      <c r="D171"/>
      <c r="E171"/>
      <c r="F171" s="95" t="e">
        <f t="shared" si="16"/>
        <v>#DIV/0!</v>
      </c>
      <c r="G171" s="88">
        <f t="shared" si="17"/>
        <v>43099</v>
      </c>
      <c r="H171" s="89">
        <f t="shared" si="12"/>
        <v>0.74333333333333296</v>
      </c>
      <c r="I171" s="89">
        <f t="shared" si="13"/>
        <v>0.74333333333333296</v>
      </c>
      <c r="J171" s="38">
        <f t="shared" si="14"/>
        <v>0.97039999999999937</v>
      </c>
      <c r="K171" s="100">
        <f>ETo!F187</f>
        <v>43099</v>
      </c>
      <c r="L171" s="101">
        <f>ETo!G187</f>
        <v>5.54</v>
      </c>
      <c r="M171" s="102" t="str">
        <f t="shared" si="15"/>
        <v>OK</v>
      </c>
      <c r="N171" s="9"/>
      <c r="O171" s="10"/>
      <c r="Q171" s="14"/>
      <c r="R171" s="11"/>
      <c r="S171" s="12"/>
      <c r="T171" s="10"/>
      <c r="V171" s="14"/>
      <c r="W171" s="11"/>
      <c r="X171" s="12"/>
      <c r="Y171" s="10"/>
    </row>
    <row r="172" spans="1:25" s="5" customFormat="1" ht="15.75" x14ac:dyDescent="0.3">
      <c r="A172"/>
      <c r="B172"/>
      <c r="C172"/>
      <c r="D172"/>
      <c r="E172"/>
      <c r="F172" s="95" t="e">
        <f t="shared" si="16"/>
        <v>#DIV/0!</v>
      </c>
      <c r="G172" s="88">
        <f t="shared" si="17"/>
        <v>43100</v>
      </c>
      <c r="H172" s="89" t="e">
        <f t="shared" si="12"/>
        <v>#N/A</v>
      </c>
      <c r="I172" s="89">
        <f t="shared" si="13"/>
        <v>0.74599999999999966</v>
      </c>
      <c r="J172" s="38">
        <f t="shared" si="14"/>
        <v>0.97423999999999944</v>
      </c>
      <c r="K172" s="100">
        <f>ETo!F188</f>
        <v>43100</v>
      </c>
      <c r="L172" s="101">
        <f>ETo!G188</f>
        <v>4.72</v>
      </c>
      <c r="M172" s="102" t="str">
        <f t="shared" si="15"/>
        <v>OK</v>
      </c>
      <c r="N172" s="9"/>
      <c r="O172" s="10"/>
      <c r="Q172" s="14"/>
      <c r="R172" s="11"/>
      <c r="S172" s="12"/>
      <c r="T172" s="10"/>
      <c r="V172" s="14"/>
      <c r="W172" s="11"/>
      <c r="X172" s="12"/>
      <c r="Y172" s="10"/>
    </row>
    <row r="173" spans="1:25" s="5" customFormat="1" ht="15.75" x14ac:dyDescent="0.3">
      <c r="A173"/>
      <c r="B173"/>
      <c r="C173"/>
      <c r="D173"/>
      <c r="E173"/>
      <c r="F173" s="95" t="e">
        <f t="shared" si="16"/>
        <v>#DIV/0!</v>
      </c>
      <c r="G173" s="88">
        <f t="shared" si="17"/>
        <v>43101</v>
      </c>
      <c r="H173" s="89" t="e">
        <f t="shared" si="12"/>
        <v>#N/A</v>
      </c>
      <c r="I173" s="89">
        <f t="shared" si="13"/>
        <v>0.74866666666666637</v>
      </c>
      <c r="J173" s="38">
        <f t="shared" si="14"/>
        <v>0.97807999999999951</v>
      </c>
      <c r="K173" s="100">
        <f>ETo!F189</f>
        <v>43101</v>
      </c>
      <c r="L173" s="101">
        <f>ETo!G189</f>
        <v>5.35</v>
      </c>
      <c r="M173" s="102" t="str">
        <f t="shared" si="15"/>
        <v>OK</v>
      </c>
      <c r="N173" s="9"/>
      <c r="O173" s="10"/>
      <c r="Q173" s="14"/>
      <c r="R173" s="11"/>
      <c r="S173" s="12"/>
      <c r="T173" s="10"/>
      <c r="V173" s="14"/>
      <c r="W173" s="11"/>
      <c r="X173" s="12"/>
      <c r="Y173" s="10"/>
    </row>
    <row r="174" spans="1:25" s="5" customFormat="1" ht="15.75" x14ac:dyDescent="0.3">
      <c r="A174"/>
      <c r="B174"/>
      <c r="C174"/>
      <c r="D174"/>
      <c r="E174"/>
      <c r="F174" s="95" t="e">
        <f t="shared" si="16"/>
        <v>#DIV/0!</v>
      </c>
      <c r="G174" s="88">
        <f t="shared" si="17"/>
        <v>43102</v>
      </c>
      <c r="H174" s="89" t="e">
        <f t="shared" si="12"/>
        <v>#N/A</v>
      </c>
      <c r="I174" s="89">
        <f t="shared" si="13"/>
        <v>0.75133333333333308</v>
      </c>
      <c r="J174" s="38">
        <f t="shared" si="14"/>
        <v>0.98191999999999957</v>
      </c>
      <c r="K174" s="100">
        <f>ETo!F190</f>
        <v>43102</v>
      </c>
      <c r="L174" s="101">
        <f>ETo!G190</f>
        <v>5.84</v>
      </c>
      <c r="M174" s="102" t="str">
        <f t="shared" si="15"/>
        <v>OK</v>
      </c>
      <c r="N174" s="9"/>
      <c r="O174" s="10"/>
      <c r="Q174" s="14"/>
      <c r="R174" s="11"/>
      <c r="S174" s="12"/>
      <c r="T174" s="10"/>
      <c r="V174" s="14"/>
      <c r="W174" s="11"/>
      <c r="X174" s="12"/>
      <c r="Y174" s="10"/>
    </row>
    <row r="175" spans="1:25" s="5" customFormat="1" ht="15.75" x14ac:dyDescent="0.3">
      <c r="A175"/>
      <c r="B175"/>
      <c r="C175"/>
      <c r="D175"/>
      <c r="E175"/>
      <c r="F175" s="95" t="e">
        <f t="shared" si="16"/>
        <v>#DIV/0!</v>
      </c>
      <c r="G175" s="88">
        <f t="shared" si="17"/>
        <v>43103</v>
      </c>
      <c r="H175" s="89" t="e">
        <f t="shared" si="12"/>
        <v>#N/A</v>
      </c>
      <c r="I175" s="89">
        <f t="shared" si="13"/>
        <v>0.75399999999999978</v>
      </c>
      <c r="J175" s="38">
        <f t="shared" si="14"/>
        <v>0.98575999999999964</v>
      </c>
      <c r="K175" s="100">
        <f>ETo!F191</f>
        <v>43103</v>
      </c>
      <c r="L175" s="101">
        <f>ETo!G191</f>
        <v>6.56</v>
      </c>
      <c r="M175" s="102" t="str">
        <f t="shared" si="15"/>
        <v>OK</v>
      </c>
      <c r="N175" s="9"/>
      <c r="O175" s="10"/>
      <c r="Q175" s="14"/>
      <c r="R175" s="11"/>
      <c r="S175" s="12"/>
      <c r="T175" s="10"/>
      <c r="V175" s="14"/>
      <c r="W175" s="11"/>
      <c r="X175" s="12"/>
      <c r="Y175" s="10"/>
    </row>
    <row r="176" spans="1:25" s="5" customFormat="1" ht="15.75" x14ac:dyDescent="0.3">
      <c r="A176"/>
      <c r="B176"/>
      <c r="C176"/>
      <c r="D176"/>
      <c r="E176"/>
      <c r="F176" s="95" t="e">
        <f t="shared" si="16"/>
        <v>#DIV/0!</v>
      </c>
      <c r="G176" s="88">
        <f t="shared" si="17"/>
        <v>43104</v>
      </c>
      <c r="H176" s="89" t="e">
        <f t="shared" si="12"/>
        <v>#N/A</v>
      </c>
      <c r="I176" s="89">
        <f t="shared" si="13"/>
        <v>0.75666666666666649</v>
      </c>
      <c r="J176" s="38">
        <f t="shared" si="14"/>
        <v>0.9895999999999997</v>
      </c>
      <c r="K176" s="100">
        <f>ETo!F192</f>
        <v>43104</v>
      </c>
      <c r="L176" s="101">
        <f>ETo!G192</f>
        <v>6.05</v>
      </c>
      <c r="M176" s="102" t="str">
        <f t="shared" si="15"/>
        <v>OK</v>
      </c>
      <c r="N176" s="9"/>
      <c r="O176" s="10"/>
      <c r="Q176" s="14"/>
      <c r="R176" s="11"/>
      <c r="S176" s="12"/>
      <c r="T176" s="10"/>
      <c r="V176" s="14"/>
      <c r="W176" s="11"/>
      <c r="X176" s="12"/>
      <c r="Y176" s="10"/>
    </row>
    <row r="177" spans="1:25" s="5" customFormat="1" ht="15.75" x14ac:dyDescent="0.3">
      <c r="A177"/>
      <c r="B177"/>
      <c r="C177"/>
      <c r="D177"/>
      <c r="E177"/>
      <c r="F177" s="95" t="e">
        <f t="shared" si="16"/>
        <v>#DIV/0!</v>
      </c>
      <c r="G177" s="88">
        <f t="shared" si="17"/>
        <v>43105</v>
      </c>
      <c r="H177" s="89" t="e">
        <f t="shared" si="12"/>
        <v>#N/A</v>
      </c>
      <c r="I177" s="89">
        <f t="shared" si="13"/>
        <v>0.75933333333333319</v>
      </c>
      <c r="J177" s="38">
        <f t="shared" si="14"/>
        <v>0.99343999999999977</v>
      </c>
      <c r="K177" s="100">
        <f>ETo!F193</f>
        <v>43105</v>
      </c>
      <c r="L177" s="101">
        <f>ETo!G193</f>
        <v>6.38</v>
      </c>
      <c r="M177" s="102" t="str">
        <f t="shared" si="15"/>
        <v>OK</v>
      </c>
      <c r="N177" s="9"/>
      <c r="O177" s="10"/>
      <c r="Q177" s="14"/>
      <c r="R177" s="11"/>
      <c r="S177" s="12"/>
      <c r="T177" s="10"/>
      <c r="V177" s="14"/>
      <c r="W177" s="11"/>
      <c r="X177" s="12"/>
      <c r="Y177" s="10"/>
    </row>
    <row r="178" spans="1:25" s="5" customFormat="1" ht="15.75" x14ac:dyDescent="0.3">
      <c r="A178"/>
      <c r="B178"/>
      <c r="C178"/>
      <c r="D178"/>
      <c r="E178"/>
      <c r="F178" s="95" t="e">
        <f t="shared" si="16"/>
        <v>#DIV/0!</v>
      </c>
      <c r="G178" s="88">
        <f t="shared" si="17"/>
        <v>43106</v>
      </c>
      <c r="H178" s="89" t="e">
        <f t="shared" si="12"/>
        <v>#N/A</v>
      </c>
      <c r="I178" s="89">
        <f t="shared" si="13"/>
        <v>0.7619999999999999</v>
      </c>
      <c r="J178" s="38">
        <f t="shared" si="14"/>
        <v>0.99727999999999983</v>
      </c>
      <c r="K178" s="100">
        <f>ETo!F194</f>
        <v>43106</v>
      </c>
      <c r="L178" s="101">
        <f>ETo!G194</f>
        <v>6.36</v>
      </c>
      <c r="M178" s="102" t="str">
        <f t="shared" si="15"/>
        <v>OK</v>
      </c>
      <c r="N178" s="9"/>
      <c r="O178" s="10"/>
      <c r="Q178" s="14"/>
      <c r="R178" s="11"/>
      <c r="S178" s="12"/>
      <c r="T178" s="10"/>
      <c r="V178" s="14"/>
      <c r="W178" s="11"/>
      <c r="X178" s="12"/>
      <c r="Y178" s="10"/>
    </row>
    <row r="179" spans="1:25" s="5" customFormat="1" ht="15.75" x14ac:dyDescent="0.3">
      <c r="A179"/>
      <c r="B179"/>
      <c r="C179"/>
      <c r="D179"/>
      <c r="E179"/>
      <c r="F179" s="95" t="e">
        <f t="shared" si="16"/>
        <v>#DIV/0!</v>
      </c>
      <c r="G179" s="88">
        <f t="shared" si="17"/>
        <v>43107</v>
      </c>
      <c r="H179" s="89" t="e">
        <f t="shared" si="12"/>
        <v>#N/A</v>
      </c>
      <c r="I179" s="89">
        <f t="shared" si="13"/>
        <v>0.76466666666666661</v>
      </c>
      <c r="J179" s="38">
        <f t="shared" si="14"/>
        <v>1.0011199999999998</v>
      </c>
      <c r="K179" s="100">
        <f>ETo!F195</f>
        <v>43107</v>
      </c>
      <c r="L179" s="101">
        <f>ETo!G195</f>
        <v>3.74</v>
      </c>
      <c r="M179" s="102" t="str">
        <f t="shared" si="15"/>
        <v>OK</v>
      </c>
      <c r="N179" s="9"/>
      <c r="O179" s="10"/>
      <c r="Q179" s="14"/>
      <c r="R179" s="11"/>
      <c r="S179" s="12"/>
      <c r="T179" s="10"/>
      <c r="V179" s="14"/>
      <c r="W179" s="11"/>
      <c r="X179" s="12"/>
      <c r="Y179" s="10"/>
    </row>
    <row r="180" spans="1:25" s="5" customFormat="1" ht="15.75" x14ac:dyDescent="0.3">
      <c r="A180"/>
      <c r="B180"/>
      <c r="C180"/>
      <c r="D180"/>
      <c r="E180"/>
      <c r="F180" s="95" t="e">
        <f t="shared" si="16"/>
        <v>#DIV/0!</v>
      </c>
      <c r="G180" s="88">
        <f t="shared" si="17"/>
        <v>43108</v>
      </c>
      <c r="H180" s="89" t="e">
        <f t="shared" si="12"/>
        <v>#N/A</v>
      </c>
      <c r="I180" s="89">
        <f t="shared" si="13"/>
        <v>0.76733333333333331</v>
      </c>
      <c r="J180" s="38">
        <f t="shared" si="14"/>
        <v>1.0049599999999999</v>
      </c>
      <c r="K180" s="100">
        <f>ETo!F196</f>
        <v>43108</v>
      </c>
      <c r="L180" s="101">
        <f>ETo!G196</f>
        <v>5.54</v>
      </c>
      <c r="M180" s="102" t="str">
        <f t="shared" si="15"/>
        <v>OK</v>
      </c>
      <c r="N180" s="9"/>
      <c r="O180" s="10"/>
      <c r="Q180" s="14"/>
      <c r="R180" s="11"/>
      <c r="S180" s="12"/>
      <c r="T180" s="10"/>
      <c r="V180" s="14"/>
      <c r="W180" s="11"/>
      <c r="X180" s="12"/>
      <c r="Y180" s="10"/>
    </row>
    <row r="181" spans="1:25" s="5" customFormat="1" ht="15.75" x14ac:dyDescent="0.3">
      <c r="A181"/>
      <c r="B181"/>
      <c r="C181"/>
      <c r="D181"/>
      <c r="E181"/>
      <c r="F181" s="95" t="e">
        <f t="shared" si="16"/>
        <v>#DIV/0!</v>
      </c>
      <c r="G181" s="88">
        <f t="shared" si="17"/>
        <v>43109</v>
      </c>
      <c r="H181" s="89">
        <f t="shared" si="12"/>
        <v>0.77</v>
      </c>
      <c r="I181" s="89">
        <f t="shared" si="13"/>
        <v>0.77</v>
      </c>
      <c r="J181" s="38">
        <f t="shared" si="14"/>
        <v>1.0087999999999999</v>
      </c>
      <c r="K181" s="100">
        <f>ETo!F197</f>
        <v>43109</v>
      </c>
      <c r="L181" s="101">
        <f>ETo!G197</f>
        <v>5.99</v>
      </c>
      <c r="M181" s="102" t="str">
        <f t="shared" si="15"/>
        <v>OK</v>
      </c>
      <c r="N181" s="9"/>
      <c r="O181" s="10"/>
      <c r="Q181" s="14"/>
      <c r="R181" s="11"/>
      <c r="S181" s="12"/>
      <c r="T181" s="10"/>
      <c r="V181" s="14"/>
      <c r="W181" s="11"/>
      <c r="X181" s="12"/>
      <c r="Y181" s="10"/>
    </row>
    <row r="182" spans="1:25" s="5" customFormat="1" ht="15.75" x14ac:dyDescent="0.3">
      <c r="A182"/>
      <c r="B182"/>
      <c r="C182"/>
      <c r="D182"/>
      <c r="E182"/>
      <c r="F182" s="95" t="e">
        <f t="shared" si="16"/>
        <v>#DIV/0!</v>
      </c>
      <c r="G182" s="88">
        <f t="shared" si="17"/>
        <v>43110</v>
      </c>
      <c r="H182" s="89" t="e">
        <f t="shared" si="12"/>
        <v>#N/A</v>
      </c>
      <c r="I182" s="89">
        <f t="shared" si="13"/>
        <v>0.77333333333333298</v>
      </c>
      <c r="J182" s="38">
        <f t="shared" si="14"/>
        <v>1.0135999999999994</v>
      </c>
      <c r="K182" s="100">
        <f>ETo!F198</f>
        <v>43110</v>
      </c>
      <c r="L182" s="101">
        <f>ETo!G198</f>
        <v>5.04</v>
      </c>
      <c r="M182" s="102" t="str">
        <f t="shared" si="15"/>
        <v>OK</v>
      </c>
      <c r="N182" s="9"/>
      <c r="O182" s="10"/>
      <c r="Q182" s="14"/>
      <c r="R182" s="11"/>
      <c r="S182" s="12"/>
      <c r="T182" s="10"/>
      <c r="V182" s="14"/>
      <c r="W182" s="11"/>
      <c r="X182" s="12"/>
      <c r="Y182" s="10"/>
    </row>
    <row r="183" spans="1:25" s="5" customFormat="1" ht="15.75" x14ac:dyDescent="0.3">
      <c r="A183"/>
      <c r="B183"/>
      <c r="C183"/>
      <c r="D183"/>
      <c r="E183"/>
      <c r="F183" s="95" t="e">
        <f t="shared" si="16"/>
        <v>#DIV/0!</v>
      </c>
      <c r="G183" s="88">
        <f t="shared" si="17"/>
        <v>43111</v>
      </c>
      <c r="H183" s="89">
        <f t="shared" si="12"/>
        <v>0.77666666666666595</v>
      </c>
      <c r="I183" s="89">
        <f t="shared" si="13"/>
        <v>0.77666666666666595</v>
      </c>
      <c r="J183" s="38">
        <f t="shared" si="14"/>
        <v>1.0183999999999989</v>
      </c>
      <c r="K183" s="100">
        <f>ETo!F199</f>
        <v>43111</v>
      </c>
      <c r="L183" s="101">
        <f>ETo!G199</f>
        <v>5.23</v>
      </c>
      <c r="M183" s="102" t="str">
        <f t="shared" si="15"/>
        <v>OK</v>
      </c>
      <c r="N183" s="9"/>
      <c r="O183" s="10"/>
      <c r="Q183" s="14"/>
      <c r="R183" s="11"/>
      <c r="S183" s="12"/>
      <c r="T183" s="10"/>
      <c r="V183" s="14"/>
      <c r="W183" s="11"/>
      <c r="X183" s="12"/>
      <c r="Y183" s="10"/>
    </row>
    <row r="184" spans="1:25" s="5" customFormat="1" ht="15.75" x14ac:dyDescent="0.3">
      <c r="A184"/>
      <c r="B184"/>
      <c r="C184"/>
      <c r="D184"/>
      <c r="E184"/>
      <c r="F184" s="95" t="e">
        <f t="shared" si="16"/>
        <v>#DIV/0!</v>
      </c>
      <c r="G184" s="88">
        <f t="shared" si="17"/>
        <v>43112</v>
      </c>
      <c r="H184" s="89" t="e">
        <f t="shared" si="12"/>
        <v>#N/A</v>
      </c>
      <c r="I184" s="89">
        <f t="shared" si="13"/>
        <v>0.77611111111111042</v>
      </c>
      <c r="J184" s="38">
        <f t="shared" si="14"/>
        <v>1.0175999999999989</v>
      </c>
      <c r="K184" s="100">
        <f>ETo!F200</f>
        <v>43112</v>
      </c>
      <c r="L184" s="101">
        <f>ETo!G200</f>
        <v>3.14</v>
      </c>
      <c r="M184" s="102" t="str">
        <f t="shared" si="15"/>
        <v>OK</v>
      </c>
      <c r="N184" s="9"/>
      <c r="O184" s="10"/>
      <c r="Q184" s="14"/>
      <c r="R184" s="11"/>
      <c r="S184" s="12"/>
      <c r="T184" s="10"/>
      <c r="V184" s="14"/>
      <c r="W184" s="11"/>
      <c r="X184" s="12"/>
      <c r="Y184" s="10"/>
    </row>
    <row r="185" spans="1:25" s="5" customFormat="1" ht="15.75" x14ac:dyDescent="0.3">
      <c r="A185"/>
      <c r="B185"/>
      <c r="C185"/>
      <c r="D185"/>
      <c r="E185"/>
      <c r="F185" s="95" t="e">
        <f t="shared" si="16"/>
        <v>#DIV/0!</v>
      </c>
      <c r="G185" s="88">
        <f t="shared" si="17"/>
        <v>43113</v>
      </c>
      <c r="H185" s="89" t="e">
        <f t="shared" si="12"/>
        <v>#N/A</v>
      </c>
      <c r="I185" s="89">
        <f t="shared" si="13"/>
        <v>0.77555555555555489</v>
      </c>
      <c r="J185" s="38">
        <f t="shared" si="14"/>
        <v>1.0167999999999988</v>
      </c>
      <c r="K185" s="100">
        <f>ETo!F201</f>
        <v>43113</v>
      </c>
      <c r="L185" s="101">
        <f>ETo!G201</f>
        <v>5.37</v>
      </c>
      <c r="M185" s="102" t="str">
        <f t="shared" si="15"/>
        <v>OK</v>
      </c>
      <c r="N185" s="9"/>
      <c r="O185" s="10"/>
      <c r="Q185" s="14"/>
      <c r="R185" s="11"/>
      <c r="S185" s="12"/>
      <c r="T185" s="10"/>
      <c r="V185" s="14"/>
      <c r="W185" s="11"/>
      <c r="X185" s="12"/>
      <c r="Y185" s="10"/>
    </row>
    <row r="186" spans="1:25" s="5" customFormat="1" ht="15.75" x14ac:dyDescent="0.3">
      <c r="A186"/>
      <c r="B186"/>
      <c r="C186"/>
      <c r="D186"/>
      <c r="E186"/>
      <c r="F186" s="95" t="e">
        <f t="shared" si="16"/>
        <v>#DIV/0!</v>
      </c>
      <c r="G186" s="88">
        <f t="shared" si="17"/>
        <v>43114</v>
      </c>
      <c r="H186" s="89" t="e">
        <f t="shared" si="12"/>
        <v>#N/A</v>
      </c>
      <c r="I186" s="89">
        <f t="shared" si="13"/>
        <v>0.77499999999999936</v>
      </c>
      <c r="J186" s="38">
        <f t="shared" si="14"/>
        <v>1.0159999999999989</v>
      </c>
      <c r="K186" s="100">
        <f>ETo!F202</f>
        <v>43114</v>
      </c>
      <c r="L186" s="101">
        <f>ETo!G202</f>
        <v>4.25</v>
      </c>
      <c r="M186" s="102" t="str">
        <f t="shared" si="15"/>
        <v>OK</v>
      </c>
      <c r="N186" s="9"/>
      <c r="O186" s="10"/>
      <c r="Q186" s="14"/>
      <c r="R186" s="11"/>
      <c r="S186" s="12"/>
      <c r="T186" s="10"/>
      <c r="V186" s="14"/>
      <c r="W186" s="11"/>
      <c r="X186" s="12"/>
      <c r="Y186" s="10"/>
    </row>
    <row r="187" spans="1:25" s="5" customFormat="1" ht="15.75" x14ac:dyDescent="0.3">
      <c r="A187"/>
      <c r="B187"/>
      <c r="C187"/>
      <c r="D187"/>
      <c r="E187"/>
      <c r="F187" s="95" t="e">
        <f t="shared" si="16"/>
        <v>#DIV/0!</v>
      </c>
      <c r="G187" s="88">
        <f t="shared" si="17"/>
        <v>43115</v>
      </c>
      <c r="H187" s="89" t="e">
        <f t="shared" si="12"/>
        <v>#N/A</v>
      </c>
      <c r="I187" s="89">
        <f t="shared" si="13"/>
        <v>0.77444444444444382</v>
      </c>
      <c r="J187" s="38">
        <f t="shared" si="14"/>
        <v>1.015199999999999</v>
      </c>
      <c r="K187" s="100">
        <f>ETo!F203</f>
        <v>43115</v>
      </c>
      <c r="L187" s="101">
        <f>ETo!G203</f>
        <v>5.26</v>
      </c>
      <c r="M187" s="102" t="str">
        <f t="shared" si="15"/>
        <v>OK</v>
      </c>
      <c r="N187" s="9"/>
      <c r="O187" s="10"/>
      <c r="Q187" s="14"/>
      <c r="R187" s="11"/>
      <c r="S187" s="12"/>
      <c r="T187" s="10"/>
      <c r="V187" s="14"/>
      <c r="W187" s="11"/>
      <c r="X187" s="12"/>
      <c r="Y187" s="10"/>
    </row>
    <row r="188" spans="1:25" s="5" customFormat="1" ht="15.75" x14ac:dyDescent="0.3">
      <c r="A188"/>
      <c r="B188"/>
      <c r="C188"/>
      <c r="D188"/>
      <c r="E188"/>
      <c r="F188" s="95" t="e">
        <f t="shared" si="16"/>
        <v>#DIV/0!</v>
      </c>
      <c r="G188" s="88">
        <f t="shared" si="17"/>
        <v>43116</v>
      </c>
      <c r="H188" s="89" t="e">
        <f t="shared" si="12"/>
        <v>#N/A</v>
      </c>
      <c r="I188" s="89">
        <f t="shared" si="13"/>
        <v>0.77388888888888829</v>
      </c>
      <c r="J188" s="38">
        <f t="shared" si="14"/>
        <v>1.0143999999999991</v>
      </c>
      <c r="K188" s="100">
        <f>ETo!F204</f>
        <v>43116</v>
      </c>
      <c r="L188" s="101">
        <f>ETo!G204</f>
        <v>5.76</v>
      </c>
      <c r="M188" s="102" t="str">
        <f t="shared" si="15"/>
        <v>OK</v>
      </c>
      <c r="N188" s="9"/>
      <c r="O188" s="10"/>
      <c r="Q188" s="14"/>
      <c r="R188" s="11"/>
      <c r="S188" s="12"/>
      <c r="T188" s="10"/>
      <c r="V188" s="14"/>
      <c r="W188" s="11"/>
      <c r="X188" s="12"/>
      <c r="Y188" s="10"/>
    </row>
    <row r="189" spans="1:25" s="5" customFormat="1" ht="15.75" x14ac:dyDescent="0.3">
      <c r="A189"/>
      <c r="B189"/>
      <c r="C189"/>
      <c r="D189"/>
      <c r="E189"/>
      <c r="F189" s="95" t="e">
        <f t="shared" si="16"/>
        <v>#DIV/0!</v>
      </c>
      <c r="G189" s="88">
        <f t="shared" si="17"/>
        <v>43117</v>
      </c>
      <c r="H189" s="89" t="e">
        <f t="shared" si="12"/>
        <v>#N/A</v>
      </c>
      <c r="I189" s="89">
        <f t="shared" si="13"/>
        <v>0.77333333333333276</v>
      </c>
      <c r="J189" s="38">
        <f t="shared" si="14"/>
        <v>1.0135999999999989</v>
      </c>
      <c r="K189" s="100">
        <f>ETo!F205</f>
        <v>43117</v>
      </c>
      <c r="L189" s="101">
        <f>ETo!G205</f>
        <v>5.83</v>
      </c>
      <c r="M189" s="102" t="str">
        <f t="shared" si="15"/>
        <v>OK</v>
      </c>
      <c r="N189" s="9"/>
      <c r="O189" s="10"/>
      <c r="Q189" s="14"/>
      <c r="R189" s="11"/>
      <c r="S189" s="12"/>
      <c r="T189" s="10"/>
      <c r="V189" s="14"/>
      <c r="W189" s="11"/>
      <c r="X189" s="12"/>
      <c r="Y189" s="10"/>
    </row>
    <row r="190" spans="1:25" s="5" customFormat="1" ht="15.75" x14ac:dyDescent="0.3">
      <c r="A190"/>
      <c r="B190"/>
      <c r="C190"/>
      <c r="D190"/>
      <c r="E190"/>
      <c r="F190" s="95" t="e">
        <f t="shared" si="16"/>
        <v>#DIV/0!</v>
      </c>
      <c r="G190" s="88">
        <f t="shared" si="17"/>
        <v>43118</v>
      </c>
      <c r="H190" s="89" t="e">
        <f t="shared" si="12"/>
        <v>#N/A</v>
      </c>
      <c r="I190" s="89">
        <f t="shared" si="13"/>
        <v>0.77277777777777723</v>
      </c>
      <c r="J190" s="38">
        <f t="shared" si="14"/>
        <v>1.012799999999999</v>
      </c>
      <c r="K190" s="100">
        <f>ETo!F206</f>
        <v>43118</v>
      </c>
      <c r="L190" s="101">
        <f>ETo!G206</f>
        <v>5.72</v>
      </c>
      <c r="M190" s="102" t="str">
        <f t="shared" si="15"/>
        <v>OK</v>
      </c>
      <c r="N190" s="9"/>
      <c r="O190" s="10"/>
      <c r="Q190" s="14"/>
      <c r="R190" s="11"/>
      <c r="S190" s="12"/>
      <c r="T190" s="10"/>
      <c r="V190" s="14"/>
      <c r="W190" s="11"/>
      <c r="X190" s="12"/>
      <c r="Y190" s="10"/>
    </row>
    <row r="191" spans="1:25" s="5" customFormat="1" ht="15.75" x14ac:dyDescent="0.3">
      <c r="A191"/>
      <c r="B191"/>
      <c r="C191"/>
      <c r="D191"/>
      <c r="E191"/>
      <c r="F191" s="95" t="e">
        <f t="shared" si="16"/>
        <v>#DIV/0!</v>
      </c>
      <c r="G191" s="88">
        <f t="shared" si="17"/>
        <v>43119</v>
      </c>
      <c r="H191" s="89" t="e">
        <f t="shared" si="12"/>
        <v>#N/A</v>
      </c>
      <c r="I191" s="89">
        <f t="shared" si="13"/>
        <v>0.7722222222222217</v>
      </c>
      <c r="J191" s="38">
        <f t="shared" si="14"/>
        <v>1.0119999999999991</v>
      </c>
      <c r="K191" s="100">
        <f>ETo!F207</f>
        <v>43119</v>
      </c>
      <c r="L191" s="101">
        <f>ETo!G207</f>
        <v>4.47</v>
      </c>
      <c r="M191" s="102" t="str">
        <f t="shared" si="15"/>
        <v>OK</v>
      </c>
      <c r="N191" s="9"/>
      <c r="O191" s="10"/>
      <c r="Q191" s="14"/>
      <c r="R191" s="11"/>
      <c r="S191" s="12"/>
      <c r="T191" s="10"/>
      <c r="V191" s="14"/>
      <c r="W191" s="11"/>
      <c r="X191" s="12"/>
      <c r="Y191" s="10"/>
    </row>
    <row r="192" spans="1:25" s="5" customFormat="1" ht="15.75" x14ac:dyDescent="0.3">
      <c r="A192"/>
      <c r="B192"/>
      <c r="C192"/>
      <c r="D192"/>
      <c r="E192"/>
      <c r="F192" s="95" t="e">
        <f t="shared" si="16"/>
        <v>#DIV/0!</v>
      </c>
      <c r="G192" s="88">
        <f t="shared" si="17"/>
        <v>43120</v>
      </c>
      <c r="H192" s="89" t="e">
        <f t="shared" si="12"/>
        <v>#N/A</v>
      </c>
      <c r="I192" s="89">
        <f t="shared" si="13"/>
        <v>0.77166666666666617</v>
      </c>
      <c r="J192" s="38">
        <f t="shared" si="14"/>
        <v>1.0111999999999992</v>
      </c>
      <c r="K192" s="100">
        <f>ETo!F208</f>
        <v>43120</v>
      </c>
      <c r="L192" s="101">
        <f>ETo!G208</f>
        <v>4.74</v>
      </c>
      <c r="M192" s="102" t="str">
        <f t="shared" si="15"/>
        <v>OK</v>
      </c>
      <c r="N192" s="9"/>
      <c r="O192" s="10"/>
      <c r="Q192" s="14"/>
      <c r="R192" s="11"/>
      <c r="S192" s="12"/>
      <c r="T192" s="10"/>
      <c r="V192" s="14"/>
      <c r="W192" s="11"/>
      <c r="X192" s="12"/>
      <c r="Y192" s="10"/>
    </row>
    <row r="193" spans="1:25" s="5" customFormat="1" ht="15.75" x14ac:dyDescent="0.3">
      <c r="A193"/>
      <c r="B193"/>
      <c r="C193"/>
      <c r="D193"/>
      <c r="E193"/>
      <c r="F193" s="95" t="e">
        <f t="shared" si="16"/>
        <v>#DIV/0!</v>
      </c>
      <c r="G193" s="88">
        <f t="shared" si="17"/>
        <v>43121</v>
      </c>
      <c r="H193" s="89" t="e">
        <f t="shared" si="12"/>
        <v>#N/A</v>
      </c>
      <c r="I193" s="89">
        <f t="shared" si="13"/>
        <v>0.77111111111111064</v>
      </c>
      <c r="J193" s="38">
        <f t="shared" si="14"/>
        <v>1.0103999999999991</v>
      </c>
      <c r="K193" s="100">
        <f>ETo!F209</f>
        <v>43121</v>
      </c>
      <c r="L193" s="101">
        <f>ETo!G209</f>
        <v>5.34</v>
      </c>
      <c r="M193" s="102" t="str">
        <f t="shared" si="15"/>
        <v>OK</v>
      </c>
      <c r="N193" s="9"/>
      <c r="O193" s="10"/>
      <c r="Q193" s="14"/>
      <c r="R193" s="11"/>
      <c r="S193" s="12"/>
      <c r="T193" s="10"/>
      <c r="V193" s="14"/>
      <c r="W193" s="11"/>
      <c r="X193" s="12"/>
      <c r="Y193" s="10"/>
    </row>
    <row r="194" spans="1:25" s="5" customFormat="1" ht="15.75" x14ac:dyDescent="0.3">
      <c r="A194"/>
      <c r="B194"/>
      <c r="C194"/>
      <c r="D194"/>
      <c r="E194"/>
      <c r="F194" s="95" t="e">
        <f t="shared" si="16"/>
        <v>#DIV/0!</v>
      </c>
      <c r="G194" s="88">
        <f t="shared" si="17"/>
        <v>43122</v>
      </c>
      <c r="H194" s="89" t="e">
        <f t="shared" si="12"/>
        <v>#N/A</v>
      </c>
      <c r="I194" s="89">
        <f t="shared" si="13"/>
        <v>0.77055555555555511</v>
      </c>
      <c r="J194" s="38">
        <f t="shared" si="14"/>
        <v>1.0095999999999992</v>
      </c>
      <c r="K194" s="100">
        <f>ETo!F210</f>
        <v>43122</v>
      </c>
      <c r="L194" s="101">
        <f>ETo!G210</f>
        <v>5.87</v>
      </c>
      <c r="M194" s="102" t="str">
        <f t="shared" si="15"/>
        <v>OK</v>
      </c>
      <c r="N194" s="9"/>
      <c r="O194" s="10"/>
      <c r="Q194" s="14"/>
      <c r="R194" s="11"/>
      <c r="S194" s="12"/>
      <c r="T194" s="10"/>
      <c r="V194" s="14"/>
      <c r="W194" s="11"/>
      <c r="X194" s="12"/>
      <c r="Y194" s="10"/>
    </row>
    <row r="195" spans="1:25" s="5" customFormat="1" ht="15.75" x14ac:dyDescent="0.3">
      <c r="A195"/>
      <c r="B195"/>
      <c r="C195"/>
      <c r="D195"/>
      <c r="E195"/>
      <c r="F195" s="95" t="e">
        <f t="shared" si="16"/>
        <v>#DIV/0!</v>
      </c>
      <c r="G195" s="88">
        <f t="shared" si="17"/>
        <v>43123</v>
      </c>
      <c r="H195" s="89" t="e">
        <f t="shared" si="12"/>
        <v>#N/A</v>
      </c>
      <c r="I195" s="89">
        <f t="shared" si="13"/>
        <v>0.76999999999999957</v>
      </c>
      <c r="J195" s="38">
        <f t="shared" si="14"/>
        <v>1.0087999999999993</v>
      </c>
      <c r="K195" s="100">
        <f>ETo!F211</f>
        <v>43123</v>
      </c>
      <c r="L195" s="101">
        <f>ETo!G211</f>
        <v>5.41</v>
      </c>
      <c r="M195" s="102" t="str">
        <f t="shared" si="15"/>
        <v>OK</v>
      </c>
      <c r="N195" s="9"/>
      <c r="O195" s="10"/>
      <c r="Q195" s="14"/>
      <c r="R195" s="11"/>
      <c r="S195" s="12"/>
      <c r="T195" s="10"/>
      <c r="V195" s="14"/>
      <c r="W195" s="11"/>
      <c r="X195" s="12"/>
      <c r="Y195" s="10"/>
    </row>
    <row r="196" spans="1:25" s="5" customFormat="1" ht="15.75" x14ac:dyDescent="0.3">
      <c r="A196"/>
      <c r="B196"/>
      <c r="C196"/>
      <c r="D196"/>
      <c r="E196"/>
      <c r="F196" s="95" t="e">
        <f t="shared" si="16"/>
        <v>#DIV/0!</v>
      </c>
      <c r="G196" s="88">
        <f t="shared" si="17"/>
        <v>43124</v>
      </c>
      <c r="H196" s="89" t="e">
        <f t="shared" si="12"/>
        <v>#N/A</v>
      </c>
      <c r="I196" s="89">
        <f t="shared" si="13"/>
        <v>0.76944444444444404</v>
      </c>
      <c r="J196" s="38">
        <f t="shared" si="14"/>
        <v>1.0079999999999993</v>
      </c>
      <c r="K196" s="100">
        <f>ETo!F212</f>
        <v>43124</v>
      </c>
      <c r="L196" s="101">
        <f>ETo!G212</f>
        <v>5.52</v>
      </c>
      <c r="M196" s="102" t="str">
        <f t="shared" si="15"/>
        <v>OK</v>
      </c>
      <c r="N196" s="9"/>
      <c r="O196" s="10"/>
      <c r="Q196" s="14"/>
      <c r="R196" s="11"/>
      <c r="S196" s="12"/>
      <c r="T196" s="10"/>
      <c r="V196" s="14"/>
      <c r="W196" s="11"/>
      <c r="X196" s="12"/>
      <c r="Y196" s="10"/>
    </row>
    <row r="197" spans="1:25" s="5" customFormat="1" ht="15.75" x14ac:dyDescent="0.3">
      <c r="A197"/>
      <c r="B197"/>
      <c r="C197"/>
      <c r="D197"/>
      <c r="E197"/>
      <c r="F197" s="95" t="e">
        <f t="shared" si="16"/>
        <v>#DIV/0!</v>
      </c>
      <c r="G197" s="88">
        <f t="shared" si="17"/>
        <v>43125</v>
      </c>
      <c r="H197" s="89" t="e">
        <f t="shared" si="12"/>
        <v>#N/A</v>
      </c>
      <c r="I197" s="89">
        <f t="shared" si="13"/>
        <v>0.76888888888888851</v>
      </c>
      <c r="J197" s="38">
        <f t="shared" si="14"/>
        <v>1.0071999999999994</v>
      </c>
      <c r="K197" s="100">
        <f>ETo!F213</f>
        <v>43125</v>
      </c>
      <c r="L197" s="101">
        <f>ETo!G213</f>
        <v>5.07</v>
      </c>
      <c r="M197" s="102" t="str">
        <f t="shared" si="15"/>
        <v>OK</v>
      </c>
      <c r="N197" s="9"/>
      <c r="O197" s="10"/>
      <c r="Q197" s="14"/>
      <c r="R197" s="11"/>
      <c r="S197" s="12"/>
      <c r="T197" s="10"/>
      <c r="V197" s="14"/>
      <c r="W197" s="11"/>
      <c r="X197" s="12"/>
      <c r="Y197" s="10"/>
    </row>
    <row r="198" spans="1:25" s="5" customFormat="1" ht="15.75" x14ac:dyDescent="0.3">
      <c r="A198"/>
      <c r="B198"/>
      <c r="C198"/>
      <c r="D198"/>
      <c r="E198"/>
      <c r="F198" s="95" t="e">
        <f t="shared" si="16"/>
        <v>#DIV/0!</v>
      </c>
      <c r="G198" s="88">
        <f t="shared" si="17"/>
        <v>43126</v>
      </c>
      <c r="H198" s="89" t="e">
        <f t="shared" ref="H198:H261" si="18">VLOOKUP(G198,$A$6:$F$269,5,FALSE)</f>
        <v>#N/A</v>
      </c>
      <c r="I198" s="89">
        <f t="shared" ref="I198:I261" si="19">IF(ISERROR(H198),I197+VLOOKUP(G198,$A$6:$F$269,6,TRUE),H198)</f>
        <v>0.76833333333333298</v>
      </c>
      <c r="J198" s="38">
        <f t="shared" si="14"/>
        <v>1.0063999999999993</v>
      </c>
      <c r="K198" s="100">
        <f>ETo!F214</f>
        <v>43126</v>
      </c>
      <c r="L198" s="101">
        <f>ETo!G214</f>
        <v>5.14</v>
      </c>
      <c r="M198" s="102" t="str">
        <f t="shared" si="15"/>
        <v>OK</v>
      </c>
      <c r="N198" s="9"/>
      <c r="O198" s="10"/>
      <c r="Q198" s="14"/>
      <c r="R198" s="11"/>
      <c r="S198" s="12"/>
      <c r="T198" s="10"/>
      <c r="V198" s="14"/>
      <c r="W198" s="11"/>
      <c r="X198" s="12"/>
      <c r="Y198" s="10"/>
    </row>
    <row r="199" spans="1:25" s="5" customFormat="1" ht="15.75" x14ac:dyDescent="0.3">
      <c r="A199"/>
      <c r="B199"/>
      <c r="C199"/>
      <c r="D199"/>
      <c r="E199"/>
      <c r="F199" s="95" t="e">
        <f t="shared" si="16"/>
        <v>#DIV/0!</v>
      </c>
      <c r="G199" s="88">
        <f t="shared" si="17"/>
        <v>43127</v>
      </c>
      <c r="H199" s="89" t="e">
        <f t="shared" si="18"/>
        <v>#N/A</v>
      </c>
      <c r="I199" s="89">
        <f t="shared" si="19"/>
        <v>0.76777777777777745</v>
      </c>
      <c r="J199" s="38">
        <f t="shared" ref="J199:J261" si="20">+I199*1.44-0.1</f>
        <v>1.0055999999999994</v>
      </c>
      <c r="K199" s="100">
        <f>ETo!F215</f>
        <v>43127</v>
      </c>
      <c r="L199" s="101">
        <f>ETo!G215</f>
        <v>5.96</v>
      </c>
      <c r="M199" s="102" t="str">
        <f t="shared" ref="M199:M261" si="21">+IF(K199=G199,"OK","OJO")</f>
        <v>OK</v>
      </c>
      <c r="N199" s="9"/>
      <c r="O199" s="10"/>
      <c r="Q199" s="14"/>
      <c r="R199" s="11"/>
      <c r="S199" s="12"/>
      <c r="T199" s="10"/>
      <c r="V199" s="14"/>
      <c r="W199" s="11"/>
      <c r="X199" s="12"/>
      <c r="Y199" s="10"/>
    </row>
    <row r="200" spans="1:25" s="5" customFormat="1" ht="15.75" x14ac:dyDescent="0.3">
      <c r="A200"/>
      <c r="B200"/>
      <c r="C200"/>
      <c r="D200"/>
      <c r="E200"/>
      <c r="F200" s="95" t="e">
        <f t="shared" ref="F200:F261" si="22">(E201-E200)/(A201-A200)</f>
        <v>#DIV/0!</v>
      </c>
      <c r="G200" s="88">
        <f t="shared" ref="G200:G263" si="23">G199+1</f>
        <v>43128</v>
      </c>
      <c r="H200" s="89" t="e">
        <f t="shared" si="18"/>
        <v>#N/A</v>
      </c>
      <c r="I200" s="89">
        <f t="shared" si="19"/>
        <v>0.76722222222222192</v>
      </c>
      <c r="J200" s="38">
        <f t="shared" si="20"/>
        <v>1.0047999999999995</v>
      </c>
      <c r="K200" s="100">
        <f>ETo!F216</f>
        <v>43128</v>
      </c>
      <c r="L200" s="101">
        <f>ETo!G216</f>
        <v>6.02</v>
      </c>
      <c r="M200" s="102" t="str">
        <f t="shared" si="21"/>
        <v>OK</v>
      </c>
      <c r="N200" s="9"/>
      <c r="O200" s="10"/>
      <c r="Q200" s="14"/>
      <c r="R200" s="11"/>
      <c r="S200" s="12"/>
      <c r="T200" s="10"/>
      <c r="V200" s="14"/>
      <c r="W200" s="11"/>
      <c r="X200" s="12"/>
      <c r="Y200" s="10"/>
    </row>
    <row r="201" spans="1:25" s="5" customFormat="1" ht="15.75" x14ac:dyDescent="0.3">
      <c r="A201"/>
      <c r="B201"/>
      <c r="C201"/>
      <c r="D201"/>
      <c r="E201"/>
      <c r="F201" s="95" t="e">
        <f t="shared" si="22"/>
        <v>#DIV/0!</v>
      </c>
      <c r="G201" s="88">
        <f t="shared" si="23"/>
        <v>43129</v>
      </c>
      <c r="H201" s="89">
        <f t="shared" si="18"/>
        <v>0.76666666666666605</v>
      </c>
      <c r="I201" s="89">
        <f t="shared" si="19"/>
        <v>0.76666666666666605</v>
      </c>
      <c r="J201" s="38">
        <f t="shared" si="20"/>
        <v>1.0039999999999989</v>
      </c>
      <c r="K201" s="100">
        <f>ETo!F217</f>
        <v>43129</v>
      </c>
      <c r="L201" s="101">
        <f>ETo!G217</f>
        <v>4.99</v>
      </c>
      <c r="M201" s="102" t="str">
        <f t="shared" si="21"/>
        <v>OK</v>
      </c>
      <c r="N201" s="9"/>
      <c r="O201" s="10"/>
      <c r="Q201" s="14"/>
      <c r="R201" s="11"/>
      <c r="S201" s="12"/>
      <c r="T201" s="10"/>
      <c r="V201" s="14"/>
      <c r="W201" s="11"/>
      <c r="X201" s="12"/>
      <c r="Y201" s="10"/>
    </row>
    <row r="202" spans="1:25" s="5" customFormat="1" ht="15.75" x14ac:dyDescent="0.3">
      <c r="A202"/>
      <c r="B202"/>
      <c r="C202"/>
      <c r="D202"/>
      <c r="E202"/>
      <c r="F202" s="95" t="e">
        <f t="shared" si="22"/>
        <v>#DIV/0!</v>
      </c>
      <c r="G202" s="88">
        <f t="shared" si="23"/>
        <v>43130</v>
      </c>
      <c r="H202" s="89" t="e">
        <f t="shared" si="18"/>
        <v>#N/A</v>
      </c>
      <c r="I202" s="89">
        <f t="shared" si="19"/>
        <v>0.77023809523809461</v>
      </c>
      <c r="J202" s="38">
        <f t="shared" si="20"/>
        <v>1.009142857142856</v>
      </c>
      <c r="K202" s="100">
        <f>ETo!F218</f>
        <v>43130</v>
      </c>
      <c r="L202" s="101">
        <f>ETo!G218</f>
        <v>4.4800000000000004</v>
      </c>
      <c r="M202" s="102" t="str">
        <f t="shared" si="21"/>
        <v>OK</v>
      </c>
      <c r="N202" s="9"/>
      <c r="O202" s="10"/>
      <c r="Q202" s="14"/>
      <c r="R202" s="11"/>
      <c r="S202" s="12"/>
      <c r="T202" s="10"/>
      <c r="V202" s="14"/>
      <c r="W202" s="11"/>
      <c r="X202" s="12"/>
      <c r="Y202" s="10"/>
    </row>
    <row r="203" spans="1:25" s="5" customFormat="1" ht="15.75" x14ac:dyDescent="0.3">
      <c r="A203"/>
      <c r="B203"/>
      <c r="C203"/>
      <c r="D203"/>
      <c r="E203"/>
      <c r="F203" s="95" t="e">
        <f t="shared" si="22"/>
        <v>#DIV/0!</v>
      </c>
      <c r="G203" s="88">
        <f t="shared" si="23"/>
        <v>43131</v>
      </c>
      <c r="H203" s="89" t="e">
        <f t="shared" si="18"/>
        <v>#N/A</v>
      </c>
      <c r="I203" s="89">
        <f t="shared" si="19"/>
        <v>0.77380952380952317</v>
      </c>
      <c r="J203" s="38">
        <f t="shared" si="20"/>
        <v>1.0142857142857131</v>
      </c>
      <c r="K203" s="100">
        <f>ETo!F219</f>
        <v>43131</v>
      </c>
      <c r="L203" s="101">
        <f>ETo!G219</f>
        <v>6.03</v>
      </c>
      <c r="M203" s="102" t="str">
        <f t="shared" si="21"/>
        <v>OK</v>
      </c>
      <c r="N203" s="9"/>
      <c r="O203" s="10"/>
      <c r="Q203" s="14"/>
      <c r="R203" s="11"/>
      <c r="S203" s="12"/>
      <c r="T203" s="10"/>
      <c r="V203" s="14"/>
      <c r="W203" s="11"/>
      <c r="X203" s="12"/>
      <c r="Y203" s="10"/>
    </row>
    <row r="204" spans="1:25" s="5" customFormat="1" ht="15.75" x14ac:dyDescent="0.3">
      <c r="A204"/>
      <c r="B204"/>
      <c r="C204"/>
      <c r="D204"/>
      <c r="E204"/>
      <c r="F204" s="95" t="e">
        <f t="shared" si="22"/>
        <v>#DIV/0!</v>
      </c>
      <c r="G204" s="88">
        <f t="shared" si="23"/>
        <v>43132</v>
      </c>
      <c r="H204" s="89" t="e">
        <f t="shared" si="18"/>
        <v>#N/A</v>
      </c>
      <c r="I204" s="89">
        <f t="shared" si="19"/>
        <v>0.77738095238095173</v>
      </c>
      <c r="J204" s="38">
        <f t="shared" si="20"/>
        <v>1.0194285714285705</v>
      </c>
      <c r="K204" s="100">
        <f>ETo!F220</f>
        <v>43132</v>
      </c>
      <c r="L204" s="101">
        <f>ETo!G220</f>
        <v>4.83</v>
      </c>
      <c r="M204" s="102" t="str">
        <f t="shared" si="21"/>
        <v>OK</v>
      </c>
      <c r="N204" s="9"/>
      <c r="O204" s="10"/>
      <c r="Q204" s="14"/>
      <c r="R204" s="11"/>
      <c r="S204" s="12"/>
      <c r="T204" s="10"/>
      <c r="V204" s="14"/>
      <c r="W204" s="11"/>
      <c r="X204" s="12"/>
      <c r="Y204" s="10"/>
    </row>
    <row r="205" spans="1:25" s="5" customFormat="1" ht="15.75" x14ac:dyDescent="0.3">
      <c r="A205"/>
      <c r="B205"/>
      <c r="C205"/>
      <c r="D205"/>
      <c r="E205"/>
      <c r="F205" s="95" t="e">
        <f t="shared" si="22"/>
        <v>#DIV/0!</v>
      </c>
      <c r="G205" s="88">
        <f t="shared" si="23"/>
        <v>43133</v>
      </c>
      <c r="H205" s="89" t="e">
        <f t="shared" si="18"/>
        <v>#N/A</v>
      </c>
      <c r="I205" s="89">
        <f t="shared" si="19"/>
        <v>0.78095238095238029</v>
      </c>
      <c r="J205" s="38">
        <f t="shared" si="20"/>
        <v>1.0245714285714276</v>
      </c>
      <c r="K205" s="100">
        <f>ETo!F221</f>
        <v>43133</v>
      </c>
      <c r="L205" s="101">
        <f>ETo!G221</f>
        <v>4.88</v>
      </c>
      <c r="M205" s="102" t="str">
        <f t="shared" si="21"/>
        <v>OK</v>
      </c>
      <c r="N205" s="9"/>
      <c r="O205" s="10"/>
      <c r="Q205" s="14"/>
      <c r="R205" s="11"/>
      <c r="S205" s="12"/>
      <c r="T205" s="10"/>
      <c r="V205" s="14"/>
      <c r="W205" s="11"/>
      <c r="X205" s="12"/>
      <c r="Y205" s="10"/>
    </row>
    <row r="206" spans="1:25" s="5" customFormat="1" ht="15.75" x14ac:dyDescent="0.3">
      <c r="A206"/>
      <c r="B206"/>
      <c r="C206"/>
      <c r="D206"/>
      <c r="E206"/>
      <c r="F206" s="95" t="e">
        <f t="shared" si="22"/>
        <v>#DIV/0!</v>
      </c>
      <c r="G206" s="88">
        <f t="shared" si="23"/>
        <v>43134</v>
      </c>
      <c r="H206" s="89" t="e">
        <f t="shared" si="18"/>
        <v>#N/A</v>
      </c>
      <c r="I206" s="89">
        <f t="shared" si="19"/>
        <v>0.78452380952380885</v>
      </c>
      <c r="J206" s="38">
        <f t="shared" si="20"/>
        <v>1.0297142857142847</v>
      </c>
      <c r="K206" s="100">
        <f>ETo!F222</f>
        <v>43134</v>
      </c>
      <c r="L206" s="101">
        <f>ETo!G222</f>
        <v>5.29</v>
      </c>
      <c r="M206" s="102" t="str">
        <f t="shared" si="21"/>
        <v>OK</v>
      </c>
      <c r="N206" s="9"/>
      <c r="O206" s="10"/>
      <c r="Q206" s="14"/>
      <c r="R206" s="11"/>
      <c r="S206" s="12"/>
      <c r="T206" s="10"/>
      <c r="V206" s="14"/>
      <c r="W206" s="11"/>
      <c r="X206" s="12"/>
      <c r="Y206" s="10"/>
    </row>
    <row r="207" spans="1:25" s="5" customFormat="1" ht="15.75" x14ac:dyDescent="0.3">
      <c r="A207"/>
      <c r="B207"/>
      <c r="C207"/>
      <c r="D207"/>
      <c r="E207"/>
      <c r="F207" s="95" t="e">
        <f t="shared" si="22"/>
        <v>#DIV/0!</v>
      </c>
      <c r="G207" s="88">
        <f t="shared" si="23"/>
        <v>43135</v>
      </c>
      <c r="H207" s="89" t="e">
        <f t="shared" si="18"/>
        <v>#N/A</v>
      </c>
      <c r="I207" s="89">
        <f t="shared" si="19"/>
        <v>0.7880952380952374</v>
      </c>
      <c r="J207" s="38">
        <f t="shared" si="20"/>
        <v>1.0348571428571418</v>
      </c>
      <c r="K207" s="100">
        <f>ETo!F223</f>
        <v>43135</v>
      </c>
      <c r="L207" s="101">
        <f>ETo!G223</f>
        <v>5.25</v>
      </c>
      <c r="M207" s="102" t="str">
        <f t="shared" si="21"/>
        <v>OK</v>
      </c>
      <c r="N207" s="9"/>
      <c r="O207" s="10"/>
      <c r="Q207" s="14"/>
      <c r="R207" s="11"/>
      <c r="S207" s="12"/>
      <c r="T207" s="10"/>
      <c r="V207" s="14"/>
      <c r="W207" s="11"/>
      <c r="X207" s="12"/>
      <c r="Y207" s="10"/>
    </row>
    <row r="208" spans="1:25" s="5" customFormat="1" ht="15.75" x14ac:dyDescent="0.3">
      <c r="A208"/>
      <c r="B208"/>
      <c r="C208"/>
      <c r="D208"/>
      <c r="E208"/>
      <c r="F208" s="95" t="e">
        <f t="shared" si="22"/>
        <v>#DIV/0!</v>
      </c>
      <c r="G208" s="88">
        <f t="shared" si="23"/>
        <v>43136</v>
      </c>
      <c r="H208" s="89" t="e">
        <f t="shared" si="18"/>
        <v>#N/A</v>
      </c>
      <c r="I208" s="89">
        <f t="shared" si="19"/>
        <v>0.79166666666666596</v>
      </c>
      <c r="J208" s="38">
        <f t="shared" si="20"/>
        <v>1.0399999999999989</v>
      </c>
      <c r="K208" s="100">
        <f>ETo!F224</f>
        <v>43136</v>
      </c>
      <c r="L208" s="101">
        <f>ETo!G224</f>
        <v>5.57</v>
      </c>
      <c r="M208" s="102" t="str">
        <f t="shared" si="21"/>
        <v>OK</v>
      </c>
      <c r="N208" s="9"/>
      <c r="O208" s="10"/>
      <c r="Q208" s="14"/>
      <c r="R208" s="11"/>
      <c r="S208" s="12"/>
      <c r="T208" s="10"/>
      <c r="V208" s="14"/>
      <c r="W208" s="11"/>
      <c r="X208" s="12"/>
      <c r="Y208" s="10"/>
    </row>
    <row r="209" spans="1:25" s="5" customFormat="1" ht="15.75" x14ac:dyDescent="0.3">
      <c r="A209"/>
      <c r="B209"/>
      <c r="C209"/>
      <c r="D209"/>
      <c r="E209"/>
      <c r="F209" s="95" t="e">
        <f t="shared" si="22"/>
        <v>#DIV/0!</v>
      </c>
      <c r="G209" s="88">
        <f t="shared" si="23"/>
        <v>43137</v>
      </c>
      <c r="H209" s="89" t="e">
        <f t="shared" si="18"/>
        <v>#N/A</v>
      </c>
      <c r="I209" s="89">
        <f t="shared" si="19"/>
        <v>0.79523809523809452</v>
      </c>
      <c r="J209" s="38">
        <f t="shared" si="20"/>
        <v>1.045142857142856</v>
      </c>
      <c r="K209" s="100">
        <f>ETo!F225</f>
        <v>43137</v>
      </c>
      <c r="L209" s="101">
        <f>ETo!G225</f>
        <v>5.12</v>
      </c>
      <c r="M209" s="102" t="str">
        <f t="shared" si="21"/>
        <v>OK</v>
      </c>
      <c r="N209" s="9"/>
      <c r="O209" s="10"/>
      <c r="Q209" s="14"/>
      <c r="R209" s="11"/>
      <c r="S209" s="12"/>
      <c r="T209" s="10"/>
      <c r="V209" s="14"/>
      <c r="W209" s="11"/>
      <c r="X209" s="12"/>
      <c r="Y209" s="10"/>
    </row>
    <row r="210" spans="1:25" s="5" customFormat="1" ht="15.75" x14ac:dyDescent="0.3">
      <c r="A210"/>
      <c r="B210"/>
      <c r="C210"/>
      <c r="D210"/>
      <c r="E210"/>
      <c r="F210" s="95" t="e">
        <f t="shared" si="22"/>
        <v>#DIV/0!</v>
      </c>
      <c r="G210" s="88">
        <f t="shared" si="23"/>
        <v>43138</v>
      </c>
      <c r="H210" s="89" t="e">
        <f t="shared" si="18"/>
        <v>#N/A</v>
      </c>
      <c r="I210" s="89">
        <f t="shared" si="19"/>
        <v>0.79880952380952308</v>
      </c>
      <c r="J210" s="38">
        <f t="shared" si="20"/>
        <v>1.0502857142857132</v>
      </c>
      <c r="K210" s="100">
        <f>ETo!F226</f>
        <v>43138</v>
      </c>
      <c r="L210" s="101">
        <f>ETo!G226</f>
        <v>4.71</v>
      </c>
      <c r="M210" s="102" t="str">
        <f t="shared" si="21"/>
        <v>OK</v>
      </c>
      <c r="N210" s="9"/>
      <c r="O210" s="10"/>
      <c r="Q210" s="14"/>
      <c r="R210" s="11"/>
      <c r="S210" s="12"/>
      <c r="T210" s="10"/>
      <c r="V210" s="14"/>
      <c r="W210" s="11"/>
      <c r="X210" s="12"/>
      <c r="Y210" s="10"/>
    </row>
    <row r="211" spans="1:25" s="5" customFormat="1" ht="15.75" x14ac:dyDescent="0.3">
      <c r="A211"/>
      <c r="B211"/>
      <c r="C211"/>
      <c r="D211"/>
      <c r="E211"/>
      <c r="F211" s="95" t="e">
        <f t="shared" si="22"/>
        <v>#DIV/0!</v>
      </c>
      <c r="G211" s="88">
        <f t="shared" si="23"/>
        <v>43139</v>
      </c>
      <c r="H211" s="89" t="e">
        <f t="shared" si="18"/>
        <v>#N/A</v>
      </c>
      <c r="I211" s="89">
        <f t="shared" si="19"/>
        <v>0.80238095238095164</v>
      </c>
      <c r="J211" s="38">
        <f t="shared" si="20"/>
        <v>1.0554285714285703</v>
      </c>
      <c r="K211" s="100">
        <f>ETo!F227</f>
        <v>43139</v>
      </c>
      <c r="L211" s="101">
        <f>ETo!G227</f>
        <v>5.0599999999999996</v>
      </c>
      <c r="M211" s="102" t="str">
        <f t="shared" si="21"/>
        <v>OK</v>
      </c>
      <c r="N211" s="9"/>
      <c r="O211" s="10"/>
      <c r="Q211" s="14"/>
      <c r="R211" s="11"/>
      <c r="S211" s="12"/>
      <c r="T211" s="10"/>
      <c r="V211" s="14"/>
      <c r="W211" s="11"/>
      <c r="X211" s="12"/>
      <c r="Y211" s="10"/>
    </row>
    <row r="212" spans="1:25" s="5" customFormat="1" ht="15.75" x14ac:dyDescent="0.3">
      <c r="A212"/>
      <c r="B212"/>
      <c r="C212"/>
      <c r="D212"/>
      <c r="E212"/>
      <c r="F212" s="95" t="e">
        <f t="shared" si="22"/>
        <v>#DIV/0!</v>
      </c>
      <c r="G212" s="88">
        <f t="shared" si="23"/>
        <v>43140</v>
      </c>
      <c r="H212" s="89" t="e">
        <f t="shared" si="18"/>
        <v>#N/A</v>
      </c>
      <c r="I212" s="89">
        <f t="shared" si="19"/>
        <v>0.8059523809523802</v>
      </c>
      <c r="J212" s="38">
        <f t="shared" si="20"/>
        <v>1.0605714285714274</v>
      </c>
      <c r="K212" s="100">
        <f>ETo!F228</f>
        <v>43140</v>
      </c>
      <c r="L212" s="101">
        <f>ETo!G228</f>
        <v>5.54</v>
      </c>
      <c r="M212" s="102" t="str">
        <f t="shared" si="21"/>
        <v>OK</v>
      </c>
      <c r="N212" s="9"/>
      <c r="O212" s="10"/>
      <c r="Q212" s="14"/>
      <c r="R212" s="11"/>
      <c r="S212" s="12"/>
      <c r="T212" s="10"/>
      <c r="V212" s="14"/>
      <c r="W212" s="11"/>
      <c r="X212" s="12"/>
      <c r="Y212" s="10"/>
    </row>
    <row r="213" spans="1:25" s="5" customFormat="1" ht="15.75" x14ac:dyDescent="0.3">
      <c r="A213"/>
      <c r="B213"/>
      <c r="C213"/>
      <c r="D213"/>
      <c r="E213"/>
      <c r="F213" s="95" t="e">
        <f t="shared" si="22"/>
        <v>#DIV/0!</v>
      </c>
      <c r="G213" s="88">
        <f t="shared" si="23"/>
        <v>43141</v>
      </c>
      <c r="H213" s="89" t="e">
        <f t="shared" si="18"/>
        <v>#N/A</v>
      </c>
      <c r="I213" s="89">
        <f t="shared" si="19"/>
        <v>0.80952380952380876</v>
      </c>
      <c r="J213" s="38">
        <f t="shared" si="20"/>
        <v>1.0657142857142845</v>
      </c>
      <c r="K213" s="100">
        <f>ETo!F229</f>
        <v>43141</v>
      </c>
      <c r="L213" s="101">
        <f>ETo!G229</f>
        <v>6.12</v>
      </c>
      <c r="M213" s="102" t="str">
        <f t="shared" si="21"/>
        <v>OK</v>
      </c>
      <c r="N213" s="9"/>
      <c r="O213" s="10"/>
      <c r="Q213" s="14"/>
      <c r="R213" s="11"/>
      <c r="S213" s="12"/>
      <c r="T213" s="10"/>
      <c r="V213" s="14"/>
      <c r="W213" s="11"/>
      <c r="X213" s="12"/>
      <c r="Y213" s="10"/>
    </row>
    <row r="214" spans="1:25" s="5" customFormat="1" ht="15.75" x14ac:dyDescent="0.3">
      <c r="A214"/>
      <c r="B214"/>
      <c r="C214"/>
      <c r="D214"/>
      <c r="E214"/>
      <c r="F214" s="95" t="e">
        <f t="shared" si="22"/>
        <v>#DIV/0!</v>
      </c>
      <c r="G214" s="88">
        <f t="shared" si="23"/>
        <v>43142</v>
      </c>
      <c r="H214" s="89" t="e">
        <f t="shared" si="18"/>
        <v>#N/A</v>
      </c>
      <c r="I214" s="89">
        <f t="shared" si="19"/>
        <v>0.81309523809523732</v>
      </c>
      <c r="J214" s="38">
        <f t="shared" si="20"/>
        <v>1.0708571428571416</v>
      </c>
      <c r="K214" s="100">
        <f>ETo!F230</f>
        <v>43142</v>
      </c>
      <c r="L214" s="101">
        <f>ETo!G230</f>
        <v>5.33</v>
      </c>
      <c r="M214" s="102" t="str">
        <f t="shared" si="21"/>
        <v>OK</v>
      </c>
      <c r="N214" s="9"/>
      <c r="O214" s="10"/>
      <c r="Q214" s="14"/>
      <c r="R214" s="11"/>
      <c r="S214" s="12"/>
      <c r="T214" s="10"/>
      <c r="V214" s="14"/>
      <c r="W214" s="11"/>
      <c r="X214" s="12"/>
      <c r="Y214" s="10"/>
    </row>
    <row r="215" spans="1:25" s="5" customFormat="1" ht="15.75" x14ac:dyDescent="0.3">
      <c r="A215"/>
      <c r="B215"/>
      <c r="C215"/>
      <c r="D215"/>
      <c r="E215"/>
      <c r="F215" s="95" t="e">
        <f t="shared" si="22"/>
        <v>#DIV/0!</v>
      </c>
      <c r="G215" s="88">
        <f t="shared" si="23"/>
        <v>43143</v>
      </c>
      <c r="H215" s="89">
        <f t="shared" si="18"/>
        <v>0.81666666666666599</v>
      </c>
      <c r="I215" s="89">
        <f t="shared" si="19"/>
        <v>0.81666666666666599</v>
      </c>
      <c r="J215" s="38">
        <f t="shared" si="20"/>
        <v>1.075999999999999</v>
      </c>
      <c r="K215" s="100">
        <f>ETo!F231</f>
        <v>43143</v>
      </c>
      <c r="L215" s="101">
        <f>ETo!G231</f>
        <v>5.98</v>
      </c>
      <c r="M215" s="102" t="str">
        <f t="shared" si="21"/>
        <v>OK</v>
      </c>
      <c r="N215" s="9"/>
      <c r="O215" s="10"/>
      <c r="Q215" s="14"/>
      <c r="R215" s="11"/>
      <c r="S215" s="12"/>
      <c r="T215" s="10"/>
      <c r="V215" s="14"/>
      <c r="W215" s="11"/>
      <c r="X215" s="12"/>
      <c r="Y215" s="10"/>
    </row>
    <row r="216" spans="1:25" s="5" customFormat="1" ht="15.75" x14ac:dyDescent="0.3">
      <c r="A216"/>
      <c r="B216"/>
      <c r="C216"/>
      <c r="D216"/>
      <c r="E216"/>
      <c r="F216" s="95" t="e">
        <f t="shared" si="22"/>
        <v>#DIV/0!</v>
      </c>
      <c r="G216" s="88">
        <f t="shared" si="23"/>
        <v>43144</v>
      </c>
      <c r="H216" s="89" t="e">
        <f t="shared" si="18"/>
        <v>#N/A</v>
      </c>
      <c r="I216" s="89">
        <f t="shared" si="19"/>
        <v>0.80944444444444386</v>
      </c>
      <c r="J216" s="38">
        <f t="shared" si="20"/>
        <v>1.065599999999999</v>
      </c>
      <c r="K216" s="100">
        <f>ETo!F232</f>
        <v>43144</v>
      </c>
      <c r="L216" s="101">
        <f>ETo!G232</f>
        <v>4.22</v>
      </c>
      <c r="M216" s="102" t="str">
        <f t="shared" si="21"/>
        <v>OK</v>
      </c>
      <c r="N216" s="9"/>
      <c r="O216" s="10"/>
      <c r="Q216" s="14"/>
      <c r="R216" s="11"/>
      <c r="S216" s="12"/>
      <c r="T216" s="10"/>
      <c r="V216" s="14"/>
      <c r="W216" s="11"/>
      <c r="X216" s="12"/>
      <c r="Y216" s="10"/>
    </row>
    <row r="217" spans="1:25" s="5" customFormat="1" ht="15.75" x14ac:dyDescent="0.3">
      <c r="A217"/>
      <c r="B217"/>
      <c r="C217"/>
      <c r="D217"/>
      <c r="E217"/>
      <c r="F217" s="95" t="e">
        <f t="shared" si="22"/>
        <v>#DIV/0!</v>
      </c>
      <c r="G217" s="88">
        <f t="shared" si="23"/>
        <v>43145</v>
      </c>
      <c r="H217" s="89" t="e">
        <f t="shared" si="18"/>
        <v>#N/A</v>
      </c>
      <c r="I217" s="89">
        <f t="shared" si="19"/>
        <v>0.80222222222222173</v>
      </c>
      <c r="J217" s="38">
        <f t="shared" si="20"/>
        <v>1.0551999999999992</v>
      </c>
      <c r="K217" s="100">
        <f>ETo!F233</f>
        <v>43145</v>
      </c>
      <c r="L217" s="101">
        <f>ETo!G233</f>
        <v>5.54</v>
      </c>
      <c r="M217" s="102" t="str">
        <f t="shared" si="21"/>
        <v>OK</v>
      </c>
      <c r="N217" s="9"/>
      <c r="O217" s="10"/>
      <c r="Q217" s="14"/>
      <c r="R217" s="11"/>
      <c r="S217" s="12"/>
      <c r="T217" s="10"/>
      <c r="V217" s="14"/>
      <c r="W217" s="11"/>
      <c r="X217" s="12"/>
      <c r="Y217" s="10"/>
    </row>
    <row r="218" spans="1:25" s="5" customFormat="1" ht="15.75" x14ac:dyDescent="0.3">
      <c r="A218"/>
      <c r="B218"/>
      <c r="C218"/>
      <c r="D218"/>
      <c r="E218"/>
      <c r="F218" s="95" t="e">
        <f t="shared" si="22"/>
        <v>#DIV/0!</v>
      </c>
      <c r="G218" s="88">
        <f t="shared" si="23"/>
        <v>43146</v>
      </c>
      <c r="H218" s="89" t="e">
        <f t="shared" si="18"/>
        <v>#N/A</v>
      </c>
      <c r="I218" s="89">
        <f t="shared" si="19"/>
        <v>0.7949999999999996</v>
      </c>
      <c r="J218" s="38">
        <f t="shared" si="20"/>
        <v>1.0447999999999993</v>
      </c>
      <c r="K218" s="100">
        <f>ETo!F234</f>
        <v>43146</v>
      </c>
      <c r="L218" s="101">
        <f>ETo!G234</f>
        <v>4.75</v>
      </c>
      <c r="M218" s="102" t="str">
        <f t="shared" si="21"/>
        <v>OK</v>
      </c>
      <c r="N218" s="9"/>
      <c r="O218" s="10"/>
      <c r="Q218" s="14"/>
      <c r="R218" s="11"/>
      <c r="S218" s="12"/>
      <c r="T218" s="10"/>
      <c r="V218" s="14"/>
      <c r="W218" s="11"/>
      <c r="X218" s="12"/>
      <c r="Y218" s="10"/>
    </row>
    <row r="219" spans="1:25" s="5" customFormat="1" ht="15.75" x14ac:dyDescent="0.3">
      <c r="A219"/>
      <c r="B219"/>
      <c r="C219"/>
      <c r="D219"/>
      <c r="E219"/>
      <c r="F219" s="95" t="e">
        <f t="shared" si="22"/>
        <v>#DIV/0!</v>
      </c>
      <c r="G219" s="88">
        <f t="shared" si="23"/>
        <v>43147</v>
      </c>
      <c r="H219" s="89" t="e">
        <f t="shared" si="18"/>
        <v>#N/A</v>
      </c>
      <c r="I219" s="89">
        <f t="shared" si="19"/>
        <v>0.78777777777777747</v>
      </c>
      <c r="J219" s="38">
        <f t="shared" si="20"/>
        <v>1.0343999999999993</v>
      </c>
      <c r="K219" s="100">
        <f>ETo!F235</f>
        <v>43147</v>
      </c>
      <c r="L219" s="101">
        <f>ETo!G235</f>
        <v>4.1500000000000004</v>
      </c>
      <c r="M219" s="102" t="str">
        <f t="shared" si="21"/>
        <v>OK</v>
      </c>
      <c r="N219" s="9"/>
      <c r="O219" s="10"/>
      <c r="Q219" s="14"/>
      <c r="R219" s="11"/>
      <c r="S219" s="12"/>
      <c r="T219" s="10"/>
      <c r="V219" s="14"/>
      <c r="W219" s="11"/>
      <c r="X219" s="12"/>
      <c r="Y219" s="10"/>
    </row>
    <row r="220" spans="1:25" s="5" customFormat="1" ht="15.75" x14ac:dyDescent="0.3">
      <c r="A220"/>
      <c r="B220"/>
      <c r="C220"/>
      <c r="D220"/>
      <c r="E220"/>
      <c r="F220" s="95" t="e">
        <f t="shared" si="22"/>
        <v>#DIV/0!</v>
      </c>
      <c r="G220" s="88">
        <f t="shared" si="23"/>
        <v>43148</v>
      </c>
      <c r="H220" s="89" t="e">
        <f t="shared" si="18"/>
        <v>#N/A</v>
      </c>
      <c r="I220" s="89">
        <f t="shared" si="19"/>
        <v>0.78055555555555534</v>
      </c>
      <c r="J220" s="38">
        <f t="shared" si="20"/>
        <v>1.0239999999999996</v>
      </c>
      <c r="K220" s="100">
        <f>ETo!F236</f>
        <v>43148</v>
      </c>
      <c r="L220" s="101">
        <f>ETo!G236</f>
        <v>4.32</v>
      </c>
      <c r="M220" s="102" t="str">
        <f t="shared" si="21"/>
        <v>OK</v>
      </c>
      <c r="N220" s="9"/>
      <c r="O220" s="10"/>
      <c r="Q220" s="14"/>
      <c r="R220" s="11"/>
      <c r="S220" s="12"/>
      <c r="T220" s="10"/>
      <c r="V220" s="14"/>
      <c r="W220" s="11"/>
      <c r="X220" s="12"/>
      <c r="Y220" s="10"/>
    </row>
    <row r="221" spans="1:25" s="5" customFormat="1" ht="15.75" x14ac:dyDescent="0.3">
      <c r="A221"/>
      <c r="B221"/>
      <c r="C221"/>
      <c r="D221"/>
      <c r="E221"/>
      <c r="F221" s="95" t="e">
        <f t="shared" si="22"/>
        <v>#DIV/0!</v>
      </c>
      <c r="G221" s="88">
        <f t="shared" si="23"/>
        <v>43149</v>
      </c>
      <c r="H221" s="89">
        <f t="shared" si="18"/>
        <v>0.77333333333333298</v>
      </c>
      <c r="I221" s="89">
        <f t="shared" si="19"/>
        <v>0.77333333333333298</v>
      </c>
      <c r="J221" s="38">
        <f t="shared" si="20"/>
        <v>1.0135999999999994</v>
      </c>
      <c r="K221" s="100">
        <f>ETo!F237</f>
        <v>43149</v>
      </c>
      <c r="L221" s="101">
        <f>ETo!G237</f>
        <v>4.95</v>
      </c>
      <c r="M221" s="102" t="str">
        <f t="shared" si="21"/>
        <v>OK</v>
      </c>
      <c r="N221" s="9"/>
      <c r="O221" s="10"/>
      <c r="Q221" s="14"/>
      <c r="R221" s="11"/>
      <c r="S221" s="12"/>
      <c r="T221" s="10"/>
      <c r="V221" s="14"/>
      <c r="W221" s="11"/>
      <c r="X221" s="12"/>
      <c r="Y221" s="10"/>
    </row>
    <row r="222" spans="1:25" s="5" customFormat="1" ht="15.75" x14ac:dyDescent="0.3">
      <c r="A222"/>
      <c r="B222"/>
      <c r="C222"/>
      <c r="D222"/>
      <c r="E222"/>
      <c r="F222" s="95" t="e">
        <f t="shared" si="22"/>
        <v>#DIV/0!</v>
      </c>
      <c r="G222" s="88">
        <f t="shared" si="23"/>
        <v>43150</v>
      </c>
      <c r="H222" s="89" t="e">
        <f t="shared" si="18"/>
        <v>#N/A</v>
      </c>
      <c r="I222" s="89">
        <f t="shared" si="19"/>
        <v>0.77799999999999958</v>
      </c>
      <c r="J222" s="38">
        <f t="shared" si="20"/>
        <v>1.0203199999999992</v>
      </c>
      <c r="K222" s="100">
        <f>ETo!F238</f>
        <v>43150</v>
      </c>
      <c r="L222" s="101">
        <f>ETo!G238</f>
        <v>4.5999999999999996</v>
      </c>
      <c r="M222" s="102" t="str">
        <f t="shared" si="21"/>
        <v>OK</v>
      </c>
      <c r="N222" s="9"/>
      <c r="O222" s="10"/>
      <c r="Q222" s="14"/>
      <c r="R222" s="11"/>
      <c r="S222" s="12"/>
      <c r="T222" s="10"/>
      <c r="V222" s="14"/>
      <c r="W222" s="11"/>
      <c r="X222" s="12"/>
      <c r="Y222" s="10"/>
    </row>
    <row r="223" spans="1:25" s="5" customFormat="1" ht="15.75" x14ac:dyDescent="0.3">
      <c r="A223"/>
      <c r="B223"/>
      <c r="C223"/>
      <c r="D223"/>
      <c r="E223"/>
      <c r="F223" s="95" t="e">
        <f t="shared" si="22"/>
        <v>#DIV/0!</v>
      </c>
      <c r="G223" s="88">
        <f t="shared" si="23"/>
        <v>43151</v>
      </c>
      <c r="H223" s="89" t="e">
        <f t="shared" si="18"/>
        <v>#N/A</v>
      </c>
      <c r="I223" s="89">
        <f t="shared" si="19"/>
        <v>0.78266666666666618</v>
      </c>
      <c r="J223" s="38">
        <f t="shared" si="20"/>
        <v>1.0270399999999991</v>
      </c>
      <c r="K223" s="100">
        <f>ETo!F239</f>
        <v>43151</v>
      </c>
      <c r="L223" s="101">
        <f>ETo!G239</f>
        <v>5.68</v>
      </c>
      <c r="M223" s="102" t="str">
        <f t="shared" si="21"/>
        <v>OK</v>
      </c>
      <c r="N223" s="9"/>
      <c r="O223" s="10"/>
      <c r="Q223" s="14"/>
      <c r="R223" s="11"/>
      <c r="S223" s="12"/>
      <c r="T223" s="10"/>
      <c r="V223" s="14"/>
      <c r="W223" s="11"/>
      <c r="X223" s="12"/>
      <c r="Y223" s="10"/>
    </row>
    <row r="224" spans="1:25" s="5" customFormat="1" ht="15.75" x14ac:dyDescent="0.3">
      <c r="A224"/>
      <c r="B224"/>
      <c r="C224"/>
      <c r="D224"/>
      <c r="E224"/>
      <c r="F224" s="95" t="e">
        <f t="shared" si="22"/>
        <v>#DIV/0!</v>
      </c>
      <c r="G224" s="88">
        <f t="shared" si="23"/>
        <v>43152</v>
      </c>
      <c r="H224" s="89" t="e">
        <f t="shared" si="18"/>
        <v>#N/A</v>
      </c>
      <c r="I224" s="89">
        <f t="shared" si="19"/>
        <v>0.78733333333333277</v>
      </c>
      <c r="J224" s="38">
        <f t="shared" si="20"/>
        <v>1.0337599999999991</v>
      </c>
      <c r="K224" s="100">
        <f>ETo!F240</f>
        <v>43152</v>
      </c>
      <c r="L224" s="101">
        <f>ETo!G240</f>
        <v>5.0199999999999996</v>
      </c>
      <c r="M224" s="102" t="str">
        <f t="shared" si="21"/>
        <v>OK</v>
      </c>
      <c r="N224" s="9"/>
      <c r="O224" s="10"/>
      <c r="Q224" s="14"/>
      <c r="R224" s="11"/>
      <c r="S224" s="12"/>
      <c r="T224" s="10"/>
      <c r="V224" s="14"/>
      <c r="W224" s="11"/>
      <c r="X224" s="12"/>
      <c r="Y224" s="10"/>
    </row>
    <row r="225" spans="1:25" s="5" customFormat="1" ht="15.75" x14ac:dyDescent="0.3">
      <c r="A225"/>
      <c r="B225"/>
      <c r="C225"/>
      <c r="D225"/>
      <c r="E225"/>
      <c r="F225" s="95" t="e">
        <f t="shared" si="22"/>
        <v>#DIV/0!</v>
      </c>
      <c r="G225" s="88">
        <f t="shared" si="23"/>
        <v>43153</v>
      </c>
      <c r="H225" s="89" t="e">
        <f t="shared" si="18"/>
        <v>#N/A</v>
      </c>
      <c r="I225" s="89">
        <f t="shared" si="19"/>
        <v>0.79199999999999937</v>
      </c>
      <c r="J225" s="38">
        <f t="shared" si="20"/>
        <v>1.040479999999999</v>
      </c>
      <c r="K225" s="100">
        <f>ETo!F241</f>
        <v>43153</v>
      </c>
      <c r="L225" s="101">
        <f>ETo!G241</f>
        <v>4.9000000000000004</v>
      </c>
      <c r="M225" s="102" t="str">
        <f t="shared" si="21"/>
        <v>OK</v>
      </c>
      <c r="N225" s="9"/>
      <c r="O225" s="10"/>
      <c r="Q225" s="14"/>
      <c r="R225" s="11"/>
      <c r="S225" s="12"/>
      <c r="T225" s="10"/>
      <c r="V225" s="14"/>
      <c r="W225" s="11"/>
      <c r="X225" s="12"/>
      <c r="Y225" s="10"/>
    </row>
    <row r="226" spans="1:25" s="5" customFormat="1" ht="15.75" x14ac:dyDescent="0.3">
      <c r="A226"/>
      <c r="B226"/>
      <c r="C226"/>
      <c r="D226"/>
      <c r="E226"/>
      <c r="F226" s="95" t="e">
        <f t="shared" si="22"/>
        <v>#DIV/0!</v>
      </c>
      <c r="G226" s="88">
        <f t="shared" si="23"/>
        <v>43154</v>
      </c>
      <c r="H226" s="89">
        <f t="shared" si="18"/>
        <v>0.79666666666666597</v>
      </c>
      <c r="I226" s="89">
        <f t="shared" si="19"/>
        <v>0.79666666666666597</v>
      </c>
      <c r="J226" s="38">
        <f t="shared" si="20"/>
        <v>1.0471999999999988</v>
      </c>
      <c r="K226" s="100">
        <f>ETo!F242</f>
        <v>43154</v>
      </c>
      <c r="L226" s="101">
        <f>ETo!G242</f>
        <v>5.27</v>
      </c>
      <c r="M226" s="102" t="str">
        <f t="shared" si="21"/>
        <v>OK</v>
      </c>
      <c r="N226" s="9"/>
      <c r="O226" s="10"/>
      <c r="Q226" s="14"/>
      <c r="R226" s="11"/>
      <c r="S226" s="12"/>
      <c r="T226" s="10"/>
      <c r="V226" s="14"/>
      <c r="W226" s="11"/>
      <c r="X226" s="12"/>
      <c r="Y226" s="10"/>
    </row>
    <row r="227" spans="1:25" s="5" customFormat="1" ht="15.75" x14ac:dyDescent="0.3">
      <c r="A227"/>
      <c r="B227"/>
      <c r="C227"/>
      <c r="D227"/>
      <c r="E227"/>
      <c r="F227" s="95" t="e">
        <f t="shared" si="22"/>
        <v>#DIV/0!</v>
      </c>
      <c r="G227" s="88">
        <f t="shared" si="23"/>
        <v>43155</v>
      </c>
      <c r="H227" s="89" t="e">
        <f t="shared" si="18"/>
        <v>#N/A</v>
      </c>
      <c r="I227" s="89">
        <f t="shared" si="19"/>
        <v>0.79999999999999938</v>
      </c>
      <c r="J227" s="38">
        <f t="shared" si="20"/>
        <v>1.0519999999999989</v>
      </c>
      <c r="K227" s="100">
        <f>ETo!F243</f>
        <v>43155</v>
      </c>
      <c r="L227" s="101">
        <f>ETo!G243</f>
        <v>3.65</v>
      </c>
      <c r="M227" s="102" t="str">
        <f t="shared" si="21"/>
        <v>OK</v>
      </c>
      <c r="N227" s="9"/>
      <c r="O227" s="10"/>
      <c r="Q227" s="14"/>
      <c r="R227" s="11"/>
      <c r="S227" s="12"/>
      <c r="T227" s="10"/>
      <c r="V227" s="14"/>
      <c r="W227" s="11"/>
      <c r="X227" s="12"/>
      <c r="Y227" s="10"/>
    </row>
    <row r="228" spans="1:25" s="5" customFormat="1" ht="15.75" x14ac:dyDescent="0.3">
      <c r="A228"/>
      <c r="B228"/>
      <c r="C228"/>
      <c r="D228"/>
      <c r="E228"/>
      <c r="F228" s="95" t="e">
        <f t="shared" si="22"/>
        <v>#DIV/0!</v>
      </c>
      <c r="G228" s="88">
        <f t="shared" si="23"/>
        <v>43156</v>
      </c>
      <c r="H228" s="89" t="e">
        <f t="shared" si="18"/>
        <v>#N/A</v>
      </c>
      <c r="I228" s="89">
        <f t="shared" si="19"/>
        <v>0.80333333333333279</v>
      </c>
      <c r="J228" s="38">
        <f t="shared" si="20"/>
        <v>1.0567999999999991</v>
      </c>
      <c r="K228" s="100">
        <f>ETo!F244</f>
        <v>43156</v>
      </c>
      <c r="L228" s="101">
        <f>ETo!G244</f>
        <v>4.43</v>
      </c>
      <c r="M228" s="102" t="str">
        <f t="shared" si="21"/>
        <v>OK</v>
      </c>
      <c r="N228" s="9"/>
      <c r="O228" s="10"/>
      <c r="Q228" s="14"/>
      <c r="R228" s="11"/>
      <c r="S228" s="12"/>
      <c r="T228" s="10"/>
      <c r="V228" s="14"/>
      <c r="W228" s="11"/>
      <c r="X228" s="12"/>
      <c r="Y228" s="10"/>
    </row>
    <row r="229" spans="1:25" s="5" customFormat="1" ht="15.75" x14ac:dyDescent="0.3">
      <c r="A229"/>
      <c r="B229"/>
      <c r="C229"/>
      <c r="D229"/>
      <c r="E229"/>
      <c r="F229" s="95" t="e">
        <f t="shared" si="22"/>
        <v>#DIV/0!</v>
      </c>
      <c r="G229" s="88">
        <f t="shared" si="23"/>
        <v>43157</v>
      </c>
      <c r="H229" s="89" t="e">
        <f t="shared" si="18"/>
        <v>#N/A</v>
      </c>
      <c r="I229" s="89">
        <f t="shared" si="19"/>
        <v>0.8066666666666662</v>
      </c>
      <c r="J229" s="38">
        <f t="shared" si="20"/>
        <v>1.0615999999999992</v>
      </c>
      <c r="K229" s="100">
        <f>ETo!F245</f>
        <v>43157</v>
      </c>
      <c r="L229" s="101">
        <f>ETo!G245</f>
        <v>4.2300000000000004</v>
      </c>
      <c r="M229" s="102" t="str">
        <f t="shared" si="21"/>
        <v>OK</v>
      </c>
      <c r="N229" s="9"/>
      <c r="O229" s="10"/>
      <c r="Q229" s="14"/>
      <c r="R229" s="11"/>
      <c r="S229" s="12"/>
      <c r="T229" s="10"/>
      <c r="V229" s="14"/>
      <c r="W229" s="11"/>
      <c r="X229" s="12"/>
      <c r="Y229" s="10"/>
    </row>
    <row r="230" spans="1:25" s="5" customFormat="1" ht="15.75" x14ac:dyDescent="0.3">
      <c r="A230"/>
      <c r="B230"/>
      <c r="C230"/>
      <c r="D230"/>
      <c r="E230"/>
      <c r="F230" s="95" t="e">
        <f t="shared" si="22"/>
        <v>#DIV/0!</v>
      </c>
      <c r="G230" s="88">
        <f t="shared" si="23"/>
        <v>43158</v>
      </c>
      <c r="H230" s="89" t="e">
        <f t="shared" si="18"/>
        <v>#N/A</v>
      </c>
      <c r="I230" s="89">
        <f t="shared" si="19"/>
        <v>0.80999999999999961</v>
      </c>
      <c r="J230" s="38">
        <f t="shared" si="20"/>
        <v>1.0663999999999993</v>
      </c>
      <c r="K230" s="100">
        <f>ETo!F246</f>
        <v>43158</v>
      </c>
      <c r="L230" s="101">
        <f>ETo!G246</f>
        <v>4.26</v>
      </c>
      <c r="M230" s="102" t="str">
        <f t="shared" si="21"/>
        <v>OK</v>
      </c>
      <c r="N230" s="9"/>
      <c r="O230" s="10"/>
      <c r="Q230" s="14"/>
      <c r="R230" s="11"/>
      <c r="S230" s="12"/>
      <c r="T230" s="10"/>
      <c r="V230" s="14"/>
      <c r="W230" s="11"/>
      <c r="X230" s="12"/>
      <c r="Y230" s="10"/>
    </row>
    <row r="231" spans="1:25" s="5" customFormat="1" ht="15.75" x14ac:dyDescent="0.3">
      <c r="A231"/>
      <c r="B231"/>
      <c r="C231"/>
      <c r="D231"/>
      <c r="E231"/>
      <c r="F231" s="95" t="e">
        <f t="shared" si="22"/>
        <v>#DIV/0!</v>
      </c>
      <c r="G231" s="88">
        <f t="shared" si="23"/>
        <v>43159</v>
      </c>
      <c r="H231" s="89">
        <f t="shared" si="18"/>
        <v>0.81333333333333302</v>
      </c>
      <c r="I231" s="89">
        <f t="shared" si="19"/>
        <v>0.81333333333333302</v>
      </c>
      <c r="J231" s="38">
        <f t="shared" si="20"/>
        <v>1.0711999999999995</v>
      </c>
      <c r="K231" s="100">
        <f>ETo!F247</f>
        <v>43159</v>
      </c>
      <c r="L231" s="101">
        <f>ETo!G247</f>
        <v>4.67</v>
      </c>
      <c r="M231" s="102" t="str">
        <f t="shared" si="21"/>
        <v>OK</v>
      </c>
      <c r="N231" s="9"/>
      <c r="O231" s="10"/>
      <c r="Q231" s="14"/>
      <c r="R231" s="11"/>
      <c r="S231" s="12"/>
      <c r="T231" s="10"/>
      <c r="V231" s="14"/>
      <c r="W231" s="11"/>
      <c r="X231" s="12"/>
      <c r="Y231" s="10"/>
    </row>
    <row r="232" spans="1:25" s="5" customFormat="1" ht="15.75" x14ac:dyDescent="0.3">
      <c r="A232"/>
      <c r="B232"/>
      <c r="C232"/>
      <c r="D232"/>
      <c r="E232"/>
      <c r="F232" s="95" t="e">
        <f t="shared" si="22"/>
        <v>#DIV/0!</v>
      </c>
      <c r="G232" s="88">
        <f t="shared" si="23"/>
        <v>43160</v>
      </c>
      <c r="H232" s="89" t="e">
        <f t="shared" si="18"/>
        <v>#N/A</v>
      </c>
      <c r="I232" s="89">
        <f t="shared" si="19"/>
        <v>0.80533333333333301</v>
      </c>
      <c r="J232" s="38">
        <f t="shared" si="20"/>
        <v>1.0596799999999995</v>
      </c>
      <c r="K232" s="100">
        <f>ETo!F248</f>
        <v>43160</v>
      </c>
      <c r="L232" s="101">
        <f>ETo!G248</f>
        <v>4.54</v>
      </c>
      <c r="M232" s="102" t="str">
        <f t="shared" si="21"/>
        <v>OK</v>
      </c>
      <c r="N232" s="9"/>
      <c r="O232" s="10"/>
      <c r="Q232" s="14"/>
      <c r="R232" s="11"/>
      <c r="S232" s="12"/>
      <c r="T232" s="10"/>
      <c r="V232" s="14"/>
      <c r="W232" s="11"/>
      <c r="X232" s="12"/>
      <c r="Y232" s="10"/>
    </row>
    <row r="233" spans="1:25" s="5" customFormat="1" ht="15.75" x14ac:dyDescent="0.3">
      <c r="A233"/>
      <c r="B233"/>
      <c r="C233"/>
      <c r="D233"/>
      <c r="E233"/>
      <c r="F233" s="95" t="e">
        <f t="shared" si="22"/>
        <v>#DIV/0!</v>
      </c>
      <c r="G233" s="88">
        <f t="shared" si="23"/>
        <v>43161</v>
      </c>
      <c r="H233" s="89" t="e">
        <f t="shared" si="18"/>
        <v>#N/A</v>
      </c>
      <c r="I233" s="89">
        <f t="shared" si="19"/>
        <v>0.79733333333333301</v>
      </c>
      <c r="J233" s="38">
        <f t="shared" si="20"/>
        <v>1.0481599999999993</v>
      </c>
      <c r="K233" s="100">
        <f>ETo!F249</f>
        <v>43161</v>
      </c>
      <c r="L233" s="101">
        <f>ETo!G249</f>
        <v>3.85</v>
      </c>
      <c r="M233" s="102" t="str">
        <f t="shared" si="21"/>
        <v>OK</v>
      </c>
      <c r="N233" s="9"/>
      <c r="O233" s="10"/>
      <c r="Q233" s="14"/>
      <c r="R233" s="11"/>
      <c r="S233" s="12"/>
      <c r="T233" s="10"/>
      <c r="V233" s="14"/>
      <c r="W233" s="11"/>
      <c r="X233" s="12"/>
      <c r="Y233" s="10"/>
    </row>
    <row r="234" spans="1:25" s="5" customFormat="1" ht="15.75" x14ac:dyDescent="0.3">
      <c r="A234"/>
      <c r="B234"/>
      <c r="C234"/>
      <c r="D234"/>
      <c r="E234"/>
      <c r="F234" s="95" t="e">
        <f t="shared" si="22"/>
        <v>#DIV/0!</v>
      </c>
      <c r="G234" s="88">
        <f t="shared" si="23"/>
        <v>43162</v>
      </c>
      <c r="H234" s="89" t="e">
        <f t="shared" si="18"/>
        <v>#N/A</v>
      </c>
      <c r="I234" s="89">
        <f t="shared" si="19"/>
        <v>0.789333333333333</v>
      </c>
      <c r="J234" s="38">
        <f t="shared" si="20"/>
        <v>1.0366399999999993</v>
      </c>
      <c r="K234" s="100">
        <f>ETo!F250</f>
        <v>43162</v>
      </c>
      <c r="L234" s="101">
        <f>ETo!G250</f>
        <v>3.13</v>
      </c>
      <c r="M234" s="102" t="str">
        <f t="shared" si="21"/>
        <v>OK</v>
      </c>
      <c r="N234" s="9"/>
      <c r="O234" s="10"/>
      <c r="Q234" s="14"/>
      <c r="R234" s="11"/>
      <c r="S234" s="12"/>
      <c r="T234" s="10"/>
      <c r="V234" s="14"/>
      <c r="W234" s="11"/>
      <c r="X234" s="12"/>
      <c r="Y234" s="10"/>
    </row>
    <row r="235" spans="1:25" s="5" customFormat="1" ht="15.75" x14ac:dyDescent="0.3">
      <c r="A235"/>
      <c r="B235"/>
      <c r="C235"/>
      <c r="D235"/>
      <c r="E235"/>
      <c r="F235" s="95" t="e">
        <f t="shared" si="22"/>
        <v>#DIV/0!</v>
      </c>
      <c r="G235" s="88">
        <f t="shared" si="23"/>
        <v>43163</v>
      </c>
      <c r="H235" s="89" t="e">
        <f t="shared" si="18"/>
        <v>#N/A</v>
      </c>
      <c r="I235" s="89">
        <f t="shared" si="19"/>
        <v>0.78133333333333299</v>
      </c>
      <c r="J235" s="38">
        <f t="shared" si="20"/>
        <v>1.0251199999999994</v>
      </c>
      <c r="K235" s="100">
        <f>ETo!F251</f>
        <v>43163</v>
      </c>
      <c r="L235" s="101">
        <f>ETo!G251</f>
        <v>4.3499999999999996</v>
      </c>
      <c r="M235" s="102" t="str">
        <f t="shared" si="21"/>
        <v>OK</v>
      </c>
      <c r="N235" s="9"/>
      <c r="O235" s="10"/>
      <c r="Q235" s="14"/>
      <c r="R235" s="11"/>
      <c r="S235" s="12"/>
      <c r="T235" s="10"/>
      <c r="V235" s="14"/>
      <c r="W235" s="11"/>
      <c r="X235" s="12"/>
      <c r="Y235" s="10"/>
    </row>
    <row r="236" spans="1:25" s="5" customFormat="1" ht="15.75" x14ac:dyDescent="0.3">
      <c r="A236"/>
      <c r="B236"/>
      <c r="C236"/>
      <c r="D236"/>
      <c r="E236"/>
      <c r="F236" s="95" t="e">
        <f t="shared" si="22"/>
        <v>#DIV/0!</v>
      </c>
      <c r="G236" s="88">
        <f t="shared" si="23"/>
        <v>43164</v>
      </c>
      <c r="H236" s="89">
        <f t="shared" si="18"/>
        <v>0.77333333333333298</v>
      </c>
      <c r="I236" s="89">
        <f t="shared" si="19"/>
        <v>0.77333333333333298</v>
      </c>
      <c r="J236" s="38">
        <f t="shared" si="20"/>
        <v>1.0135999999999994</v>
      </c>
      <c r="K236" s="100">
        <f>ETo!F252</f>
        <v>43164</v>
      </c>
      <c r="L236" s="101">
        <f>ETo!G252</f>
        <v>4.1399999999999997</v>
      </c>
      <c r="M236" s="102" t="str">
        <f t="shared" si="21"/>
        <v>OK</v>
      </c>
      <c r="N236" s="9"/>
      <c r="O236" s="10"/>
      <c r="Q236" s="14"/>
      <c r="R236" s="11"/>
      <c r="S236" s="12"/>
      <c r="T236" s="10"/>
      <c r="V236" s="14"/>
      <c r="W236" s="11"/>
      <c r="X236" s="12"/>
      <c r="Y236" s="10"/>
    </row>
    <row r="237" spans="1:25" s="5" customFormat="1" ht="15.75" x14ac:dyDescent="0.3">
      <c r="A237"/>
      <c r="B237"/>
      <c r="C237"/>
      <c r="D237"/>
      <c r="E237"/>
      <c r="F237" s="95" t="e">
        <f t="shared" si="22"/>
        <v>#DIV/0!</v>
      </c>
      <c r="G237" s="88">
        <f t="shared" si="23"/>
        <v>43165</v>
      </c>
      <c r="H237" s="89" t="e">
        <f t="shared" si="18"/>
        <v>#N/A</v>
      </c>
      <c r="I237" s="89">
        <f t="shared" si="19"/>
        <v>0.77799999999999958</v>
      </c>
      <c r="J237" s="38">
        <f t="shared" si="20"/>
        <v>1.0203199999999992</v>
      </c>
      <c r="K237" s="100">
        <f>ETo!F253</f>
        <v>43165</v>
      </c>
      <c r="L237" s="101">
        <f>ETo!G253</f>
        <v>3.3</v>
      </c>
      <c r="M237" s="102" t="str">
        <f t="shared" si="21"/>
        <v>OK</v>
      </c>
      <c r="N237" s="9"/>
      <c r="O237" s="10"/>
      <c r="Q237" s="14"/>
      <c r="R237" s="11"/>
      <c r="S237" s="12"/>
      <c r="T237" s="10"/>
      <c r="V237" s="14"/>
      <c r="W237" s="11"/>
      <c r="X237" s="12"/>
      <c r="Y237" s="10"/>
    </row>
    <row r="238" spans="1:25" s="5" customFormat="1" ht="15.75" x14ac:dyDescent="0.3">
      <c r="A238"/>
      <c r="B238"/>
      <c r="C238"/>
      <c r="D238"/>
      <c r="E238"/>
      <c r="F238" s="95" t="e">
        <f t="shared" si="22"/>
        <v>#DIV/0!</v>
      </c>
      <c r="G238" s="88">
        <f t="shared" si="23"/>
        <v>43166</v>
      </c>
      <c r="H238" s="89" t="e">
        <f t="shared" si="18"/>
        <v>#N/A</v>
      </c>
      <c r="I238" s="89">
        <f t="shared" si="19"/>
        <v>0.78266666666666618</v>
      </c>
      <c r="J238" s="38">
        <f t="shared" si="20"/>
        <v>1.0270399999999991</v>
      </c>
      <c r="K238" s="100">
        <f>ETo!F254</f>
        <v>43166</v>
      </c>
      <c r="L238" s="101">
        <f>ETo!G254</f>
        <v>4.2300000000000004</v>
      </c>
      <c r="M238" s="102" t="str">
        <f t="shared" si="21"/>
        <v>OK</v>
      </c>
      <c r="N238" s="9"/>
      <c r="O238" s="10"/>
      <c r="Q238" s="14"/>
      <c r="R238" s="11"/>
      <c r="S238" s="12"/>
      <c r="T238" s="10"/>
      <c r="V238" s="14"/>
      <c r="W238" s="11"/>
      <c r="X238" s="12"/>
      <c r="Y238" s="10"/>
    </row>
    <row r="239" spans="1:25" s="5" customFormat="1" ht="15.75" x14ac:dyDescent="0.3">
      <c r="A239"/>
      <c r="B239"/>
      <c r="C239"/>
      <c r="D239"/>
      <c r="E239"/>
      <c r="F239" s="95" t="e">
        <f t="shared" si="22"/>
        <v>#DIV/0!</v>
      </c>
      <c r="G239" s="88">
        <f t="shared" si="23"/>
        <v>43167</v>
      </c>
      <c r="H239" s="89" t="e">
        <f t="shared" si="18"/>
        <v>#N/A</v>
      </c>
      <c r="I239" s="89">
        <f t="shared" si="19"/>
        <v>0.78733333333333277</v>
      </c>
      <c r="J239" s="38">
        <f t="shared" si="20"/>
        <v>1.0337599999999991</v>
      </c>
      <c r="K239" s="100">
        <f>ETo!F255</f>
        <v>43167</v>
      </c>
      <c r="L239" s="101">
        <f>ETo!G255</f>
        <v>4.41</v>
      </c>
      <c r="M239" s="102" t="str">
        <f t="shared" si="21"/>
        <v>OK</v>
      </c>
      <c r="N239" s="9"/>
      <c r="O239" s="10"/>
      <c r="Q239" s="14"/>
      <c r="R239" s="11"/>
      <c r="S239" s="12"/>
      <c r="T239" s="10"/>
      <c r="V239" s="14"/>
      <c r="W239" s="11"/>
      <c r="X239" s="12"/>
      <c r="Y239" s="10"/>
    </row>
    <row r="240" spans="1:25" s="5" customFormat="1" ht="15.75" x14ac:dyDescent="0.3">
      <c r="A240"/>
      <c r="B240"/>
      <c r="C240"/>
      <c r="D240"/>
      <c r="E240"/>
      <c r="F240" s="95" t="e">
        <f t="shared" si="22"/>
        <v>#DIV/0!</v>
      </c>
      <c r="G240" s="88">
        <f t="shared" si="23"/>
        <v>43168</v>
      </c>
      <c r="H240" s="89" t="e">
        <f t="shared" si="18"/>
        <v>#N/A</v>
      </c>
      <c r="I240" s="89">
        <f t="shared" si="19"/>
        <v>0.79199999999999937</v>
      </c>
      <c r="J240" s="38">
        <f t="shared" si="20"/>
        <v>1.040479999999999</v>
      </c>
      <c r="K240" s="100">
        <f>ETo!F256</f>
        <v>43168</v>
      </c>
      <c r="L240" s="101">
        <f>ETo!G256</f>
        <v>4.6100000000000003</v>
      </c>
      <c r="M240" s="102" t="str">
        <f t="shared" si="21"/>
        <v>OK</v>
      </c>
      <c r="N240" s="9"/>
      <c r="O240" s="10"/>
      <c r="Q240" s="14"/>
      <c r="R240" s="11"/>
      <c r="S240" s="12"/>
      <c r="T240" s="10"/>
      <c r="V240" s="14"/>
      <c r="W240" s="11"/>
      <c r="X240" s="12"/>
      <c r="Y240" s="10"/>
    </row>
    <row r="241" spans="1:25" s="5" customFormat="1" ht="15.75" x14ac:dyDescent="0.3">
      <c r="A241"/>
      <c r="B241"/>
      <c r="C241"/>
      <c r="D241"/>
      <c r="E241"/>
      <c r="F241" s="95" t="e">
        <f t="shared" si="22"/>
        <v>#DIV/0!</v>
      </c>
      <c r="G241" s="88">
        <f t="shared" si="23"/>
        <v>43169</v>
      </c>
      <c r="H241" s="89">
        <f t="shared" si="18"/>
        <v>0.79666666666666597</v>
      </c>
      <c r="I241" s="89">
        <f t="shared" si="19"/>
        <v>0.79666666666666597</v>
      </c>
      <c r="J241" s="38">
        <f t="shared" si="20"/>
        <v>1.0471999999999988</v>
      </c>
      <c r="K241" s="100">
        <f>ETo!F257</f>
        <v>43169</v>
      </c>
      <c r="L241" s="101">
        <f>ETo!G257</f>
        <v>4.97</v>
      </c>
      <c r="M241" s="102" t="str">
        <f t="shared" si="21"/>
        <v>OK</v>
      </c>
      <c r="N241" s="9"/>
      <c r="O241" s="10"/>
      <c r="Q241" s="14"/>
      <c r="R241" s="11"/>
      <c r="S241" s="12"/>
      <c r="T241" s="10"/>
      <c r="V241" s="14"/>
      <c r="W241" s="11"/>
      <c r="X241" s="12"/>
      <c r="Y241" s="10"/>
    </row>
    <row r="242" spans="1:25" s="5" customFormat="1" ht="15.75" x14ac:dyDescent="0.3">
      <c r="A242"/>
      <c r="B242"/>
      <c r="C242"/>
      <c r="D242"/>
      <c r="E242"/>
      <c r="F242" s="95" t="e">
        <f t="shared" si="22"/>
        <v>#DIV/0!</v>
      </c>
      <c r="G242" s="88">
        <f t="shared" si="23"/>
        <v>43170</v>
      </c>
      <c r="H242" s="89" t="e">
        <f t="shared" si="18"/>
        <v>#N/A</v>
      </c>
      <c r="I242" s="89">
        <f t="shared" si="19"/>
        <v>0.79599999999999937</v>
      </c>
      <c r="J242" s="38">
        <f t="shared" si="20"/>
        <v>1.0462399999999989</v>
      </c>
      <c r="K242" s="100">
        <f>ETo!F258</f>
        <v>43170</v>
      </c>
      <c r="L242" s="101">
        <f>ETo!G258</f>
        <v>5.15</v>
      </c>
      <c r="M242" s="102" t="str">
        <f t="shared" si="21"/>
        <v>OK</v>
      </c>
      <c r="N242" s="9"/>
      <c r="O242" s="10"/>
      <c r="Q242" s="14"/>
      <c r="R242" s="11"/>
      <c r="S242" s="12"/>
      <c r="T242" s="10"/>
      <c r="V242" s="14"/>
      <c r="W242" s="11"/>
      <c r="X242" s="12"/>
      <c r="Y242" s="10"/>
    </row>
    <row r="243" spans="1:25" s="5" customFormat="1" ht="15.75" x14ac:dyDescent="0.3">
      <c r="A243"/>
      <c r="B243"/>
      <c r="C243"/>
      <c r="D243"/>
      <c r="E243"/>
      <c r="F243" s="95" t="e">
        <f t="shared" si="22"/>
        <v>#DIV/0!</v>
      </c>
      <c r="G243" s="88">
        <f t="shared" si="23"/>
        <v>43171</v>
      </c>
      <c r="H243" s="89" t="e">
        <f t="shared" si="18"/>
        <v>#N/A</v>
      </c>
      <c r="I243" s="89">
        <f t="shared" si="19"/>
        <v>0.79533333333333278</v>
      </c>
      <c r="J243" s="38">
        <f t="shared" si="20"/>
        <v>1.0452799999999991</v>
      </c>
      <c r="K243" s="100">
        <f>ETo!F259</f>
        <v>43171</v>
      </c>
      <c r="L243" s="101">
        <f>ETo!G259</f>
        <v>4.33</v>
      </c>
      <c r="M243" s="102" t="str">
        <f t="shared" si="21"/>
        <v>OK</v>
      </c>
      <c r="N243" s="9"/>
      <c r="O243" s="10"/>
      <c r="Q243" s="14"/>
      <c r="R243" s="11"/>
      <c r="S243" s="12"/>
      <c r="T243" s="10"/>
      <c r="V243" s="14"/>
      <c r="W243" s="11"/>
      <c r="X243" s="12"/>
      <c r="Y243" s="10"/>
    </row>
    <row r="244" spans="1:25" s="5" customFormat="1" ht="15.75" x14ac:dyDescent="0.3">
      <c r="A244"/>
      <c r="B244"/>
      <c r="C244"/>
      <c r="D244"/>
      <c r="E244"/>
      <c r="F244" s="95" t="e">
        <f t="shared" si="22"/>
        <v>#DIV/0!</v>
      </c>
      <c r="G244" s="88">
        <f t="shared" si="23"/>
        <v>43172</v>
      </c>
      <c r="H244" s="89" t="e">
        <f t="shared" si="18"/>
        <v>#N/A</v>
      </c>
      <c r="I244" s="89">
        <f t="shared" si="19"/>
        <v>0.79466666666666619</v>
      </c>
      <c r="J244" s="38">
        <f t="shared" si="20"/>
        <v>1.0443199999999992</v>
      </c>
      <c r="K244" s="100">
        <f>ETo!F260</f>
        <v>43172</v>
      </c>
      <c r="L244" s="101">
        <f>ETo!G260</f>
        <v>4.38</v>
      </c>
      <c r="M244" s="102" t="str">
        <f t="shared" si="21"/>
        <v>OK</v>
      </c>
      <c r="N244" s="9"/>
      <c r="O244" s="10"/>
      <c r="Q244" s="14"/>
      <c r="R244" s="11"/>
      <c r="S244" s="12"/>
      <c r="T244" s="10"/>
      <c r="V244" s="14"/>
      <c r="W244" s="11"/>
      <c r="X244" s="12"/>
      <c r="Y244" s="10"/>
    </row>
    <row r="245" spans="1:25" s="5" customFormat="1" ht="15.75" x14ac:dyDescent="0.3">
      <c r="A245"/>
      <c r="B245"/>
      <c r="C245"/>
      <c r="D245"/>
      <c r="E245"/>
      <c r="F245" s="95" t="e">
        <f t="shared" si="22"/>
        <v>#DIV/0!</v>
      </c>
      <c r="G245" s="88">
        <f t="shared" si="23"/>
        <v>43173</v>
      </c>
      <c r="H245" s="89" t="e">
        <f t="shared" si="18"/>
        <v>#N/A</v>
      </c>
      <c r="I245" s="89">
        <f t="shared" si="19"/>
        <v>0.79399999999999959</v>
      </c>
      <c r="J245" s="38">
        <f t="shared" si="20"/>
        <v>1.0433599999999992</v>
      </c>
      <c r="K245" s="100">
        <f>ETo!F261</f>
        <v>43173</v>
      </c>
      <c r="L245" s="101">
        <f>ETo!G261</f>
        <v>5.24</v>
      </c>
      <c r="M245" s="102" t="str">
        <f t="shared" si="21"/>
        <v>OK</v>
      </c>
      <c r="N245" s="9"/>
      <c r="O245" s="10"/>
      <c r="Q245" s="14"/>
      <c r="R245" s="11"/>
      <c r="S245" s="12"/>
      <c r="T245" s="10"/>
      <c r="V245" s="14"/>
      <c r="W245" s="11"/>
      <c r="X245" s="12"/>
      <c r="Y245" s="10"/>
    </row>
    <row r="246" spans="1:25" s="5" customFormat="1" ht="15.75" x14ac:dyDescent="0.3">
      <c r="A246"/>
      <c r="B246"/>
      <c r="C246"/>
      <c r="D246"/>
      <c r="E246"/>
      <c r="F246" s="95" t="e">
        <f t="shared" si="22"/>
        <v>#DIV/0!</v>
      </c>
      <c r="G246" s="88">
        <f t="shared" si="23"/>
        <v>43174</v>
      </c>
      <c r="H246" s="89">
        <f t="shared" si="18"/>
        <v>0.793333333333333</v>
      </c>
      <c r="I246" s="89">
        <f t="shared" si="19"/>
        <v>0.793333333333333</v>
      </c>
      <c r="J246" s="38">
        <f t="shared" si="20"/>
        <v>1.0423999999999993</v>
      </c>
      <c r="K246" s="100">
        <f>ETo!F262</f>
        <v>43174</v>
      </c>
      <c r="L246" s="101">
        <f>ETo!G262</f>
        <v>5</v>
      </c>
      <c r="M246" s="102" t="str">
        <f t="shared" si="21"/>
        <v>OK</v>
      </c>
      <c r="N246" s="9"/>
      <c r="O246" s="10"/>
      <c r="Q246" s="14"/>
      <c r="R246" s="11"/>
      <c r="S246" s="12"/>
      <c r="T246" s="10"/>
      <c r="V246" s="14"/>
      <c r="W246" s="11"/>
      <c r="X246" s="12"/>
      <c r="Y246" s="10"/>
    </row>
    <row r="247" spans="1:25" s="5" customFormat="1" ht="15.75" x14ac:dyDescent="0.3">
      <c r="A247"/>
      <c r="B247"/>
      <c r="C247"/>
      <c r="D247"/>
      <c r="E247"/>
      <c r="F247" s="95" t="e">
        <f t="shared" si="22"/>
        <v>#DIV/0!</v>
      </c>
      <c r="G247" s="88">
        <f t="shared" si="23"/>
        <v>43175</v>
      </c>
      <c r="H247" s="89">
        <f t="shared" si="18"/>
        <v>0.78666666666666596</v>
      </c>
      <c r="I247" s="89">
        <f t="shared" si="19"/>
        <v>0.78666666666666596</v>
      </c>
      <c r="J247" s="38">
        <f t="shared" si="20"/>
        <v>1.0327999999999988</v>
      </c>
      <c r="K247" s="100">
        <f>ETo!F263</f>
        <v>43175</v>
      </c>
      <c r="L247" s="101">
        <f>ETo!G263</f>
        <v>4.17</v>
      </c>
      <c r="M247" s="102" t="str">
        <f t="shared" si="21"/>
        <v>OK</v>
      </c>
      <c r="N247" s="9"/>
      <c r="O247" s="10"/>
      <c r="Q247" s="14"/>
      <c r="R247" s="11"/>
      <c r="S247" s="12"/>
      <c r="T247" s="10"/>
      <c r="V247" s="14"/>
      <c r="W247" s="11"/>
      <c r="X247" s="12"/>
      <c r="Y247" s="10"/>
    </row>
    <row r="248" spans="1:25" s="5" customFormat="1" ht="15.75" x14ac:dyDescent="0.3">
      <c r="A248"/>
      <c r="B248"/>
      <c r="C248"/>
      <c r="D248"/>
      <c r="E248"/>
      <c r="F248" s="95" t="e">
        <f t="shared" si="22"/>
        <v>#DIV/0!</v>
      </c>
      <c r="G248" s="88">
        <f t="shared" si="23"/>
        <v>43176</v>
      </c>
      <c r="H248" s="89" t="e">
        <f t="shared" si="18"/>
        <v>#N/A</v>
      </c>
      <c r="I248" s="89">
        <f t="shared" si="19"/>
        <v>0.78749999999999942</v>
      </c>
      <c r="J248" s="38">
        <f t="shared" si="20"/>
        <v>1.0339999999999991</v>
      </c>
      <c r="K248" s="100">
        <f>ETo!F264</f>
        <v>43176</v>
      </c>
      <c r="L248" s="101">
        <f>ETo!G264</f>
        <v>4.93</v>
      </c>
      <c r="M248" s="102" t="str">
        <f t="shared" si="21"/>
        <v>OK</v>
      </c>
      <c r="N248" s="9"/>
      <c r="O248" s="10"/>
      <c r="Q248" s="14"/>
      <c r="R248" s="11"/>
      <c r="S248" s="12"/>
      <c r="T248" s="10"/>
      <c r="V248" s="14"/>
      <c r="W248" s="11"/>
      <c r="X248" s="12"/>
      <c r="Y248" s="10"/>
    </row>
    <row r="249" spans="1:25" s="5" customFormat="1" ht="15.75" x14ac:dyDescent="0.3">
      <c r="A249"/>
      <c r="B249"/>
      <c r="C249"/>
      <c r="D249"/>
      <c r="E249"/>
      <c r="F249" s="95" t="e">
        <f t="shared" si="22"/>
        <v>#DIV/0!</v>
      </c>
      <c r="G249" s="88">
        <f t="shared" si="23"/>
        <v>43177</v>
      </c>
      <c r="H249" s="89" t="e">
        <f t="shared" si="18"/>
        <v>#N/A</v>
      </c>
      <c r="I249" s="89">
        <f t="shared" si="19"/>
        <v>0.78833333333333289</v>
      </c>
      <c r="J249" s="38">
        <f t="shared" si="20"/>
        <v>1.0351999999999992</v>
      </c>
      <c r="K249" s="100">
        <f>ETo!F265</f>
        <v>43177</v>
      </c>
      <c r="L249" s="101">
        <f>ETo!G265</f>
        <v>4.6399999999999997</v>
      </c>
      <c r="M249" s="102" t="str">
        <f t="shared" si="21"/>
        <v>OK</v>
      </c>
      <c r="N249" s="9"/>
      <c r="O249" s="10"/>
      <c r="Q249" s="14"/>
      <c r="R249" s="11"/>
      <c r="S249" s="12"/>
      <c r="T249" s="10"/>
      <c r="V249" s="14"/>
      <c r="W249" s="11"/>
      <c r="X249" s="12"/>
      <c r="Y249" s="10"/>
    </row>
    <row r="250" spans="1:25" s="5" customFormat="1" ht="15.75" x14ac:dyDescent="0.3">
      <c r="A250"/>
      <c r="B250"/>
      <c r="C250"/>
      <c r="D250"/>
      <c r="E250"/>
      <c r="F250" s="95" t="e">
        <f t="shared" si="22"/>
        <v>#DIV/0!</v>
      </c>
      <c r="G250" s="88">
        <f t="shared" si="23"/>
        <v>43178</v>
      </c>
      <c r="H250" s="89" t="e">
        <f t="shared" si="18"/>
        <v>#N/A</v>
      </c>
      <c r="I250" s="89">
        <f t="shared" si="19"/>
        <v>0.78916666666666635</v>
      </c>
      <c r="J250" s="38">
        <f t="shared" si="20"/>
        <v>1.0363999999999993</v>
      </c>
      <c r="K250" s="100">
        <f>ETo!F266</f>
        <v>43178</v>
      </c>
      <c r="L250" s="101">
        <f>ETo!G266</f>
        <v>4.3600000000000003</v>
      </c>
      <c r="M250" s="102" t="str">
        <f t="shared" si="21"/>
        <v>OK</v>
      </c>
      <c r="N250" s="9"/>
      <c r="O250" s="10"/>
      <c r="Q250" s="14"/>
      <c r="R250" s="11"/>
      <c r="S250" s="12"/>
      <c r="T250" s="10"/>
      <c r="V250" s="14"/>
      <c r="W250" s="11"/>
      <c r="X250" s="12"/>
      <c r="Y250" s="10"/>
    </row>
    <row r="251" spans="1:25" s="5" customFormat="1" ht="15.75" x14ac:dyDescent="0.3">
      <c r="A251"/>
      <c r="B251"/>
      <c r="C251"/>
      <c r="D251"/>
      <c r="E251"/>
      <c r="F251" s="95" t="e">
        <f t="shared" si="22"/>
        <v>#DIV/0!</v>
      </c>
      <c r="G251" s="88">
        <f t="shared" si="23"/>
        <v>43179</v>
      </c>
      <c r="H251" s="89">
        <f t="shared" si="18"/>
        <v>0.79</v>
      </c>
      <c r="I251" s="89">
        <f t="shared" si="19"/>
        <v>0.79</v>
      </c>
      <c r="J251" s="38">
        <f t="shared" si="20"/>
        <v>1.0375999999999999</v>
      </c>
      <c r="K251" s="100">
        <f>ETo!F267</f>
        <v>43179</v>
      </c>
      <c r="L251" s="101">
        <f>ETo!G267</f>
        <v>4.4000000000000004</v>
      </c>
      <c r="M251" s="102" t="str">
        <f t="shared" si="21"/>
        <v>OK</v>
      </c>
      <c r="N251" s="9"/>
      <c r="O251" s="10"/>
      <c r="Q251" s="14"/>
      <c r="R251" s="11"/>
      <c r="S251" s="12"/>
      <c r="T251" s="10"/>
      <c r="V251" s="14"/>
      <c r="W251" s="11"/>
      <c r="X251" s="12"/>
      <c r="Y251" s="10"/>
    </row>
    <row r="252" spans="1:25" s="5" customFormat="1" ht="15.75" x14ac:dyDescent="0.3">
      <c r="A252"/>
      <c r="B252"/>
      <c r="C252"/>
      <c r="D252"/>
      <c r="E252"/>
      <c r="F252" s="95" t="e">
        <f t="shared" si="22"/>
        <v>#DIV/0!</v>
      </c>
      <c r="G252" s="88">
        <f t="shared" si="23"/>
        <v>43180</v>
      </c>
      <c r="H252" s="89" t="e">
        <f t="shared" si="18"/>
        <v>#N/A</v>
      </c>
      <c r="I252" s="89">
        <f t="shared" si="19"/>
        <v>0.79066666666666663</v>
      </c>
      <c r="J252" s="38">
        <f t="shared" si="20"/>
        <v>1.0385599999999997</v>
      </c>
      <c r="K252" s="100">
        <f>ETo!F268</f>
        <v>43180</v>
      </c>
      <c r="L252" s="101">
        <f>ETo!G268</f>
        <v>3.8</v>
      </c>
      <c r="M252" s="102" t="str">
        <f t="shared" si="21"/>
        <v>OK</v>
      </c>
      <c r="N252" s="9"/>
      <c r="O252" s="10"/>
      <c r="Q252" s="14"/>
      <c r="R252" s="11"/>
      <c r="S252" s="12"/>
      <c r="T252" s="10"/>
      <c r="V252" s="14"/>
      <c r="W252" s="11"/>
      <c r="X252" s="12"/>
      <c r="Y252" s="10"/>
    </row>
    <row r="253" spans="1:25" s="5" customFormat="1" ht="15.75" x14ac:dyDescent="0.3">
      <c r="A253"/>
      <c r="B253"/>
      <c r="C253"/>
      <c r="D253"/>
      <c r="E253"/>
      <c r="F253" s="95" t="e">
        <f t="shared" si="22"/>
        <v>#DIV/0!</v>
      </c>
      <c r="G253" s="88">
        <f t="shared" si="23"/>
        <v>43181</v>
      </c>
      <c r="H253" s="89" t="e">
        <f t="shared" si="18"/>
        <v>#N/A</v>
      </c>
      <c r="I253" s="89">
        <f t="shared" si="19"/>
        <v>0.79133333333333322</v>
      </c>
      <c r="J253" s="38">
        <f t="shared" si="20"/>
        <v>1.0395199999999998</v>
      </c>
      <c r="K253" s="100">
        <f>ETo!F269</f>
        <v>43181</v>
      </c>
      <c r="L253" s="101">
        <f>ETo!G269</f>
        <v>5.2</v>
      </c>
      <c r="M253" s="102" t="str">
        <f t="shared" si="21"/>
        <v>OK</v>
      </c>
      <c r="N253" s="9"/>
      <c r="O253" s="10"/>
      <c r="Q253" s="14"/>
      <c r="R253" s="11"/>
      <c r="S253" s="12"/>
      <c r="T253" s="10"/>
      <c r="V253" s="14"/>
      <c r="W253" s="11"/>
      <c r="X253" s="12"/>
      <c r="Y253" s="10"/>
    </row>
    <row r="254" spans="1:25" s="5" customFormat="1" ht="15.75" x14ac:dyDescent="0.3">
      <c r="A254"/>
      <c r="B254"/>
      <c r="C254"/>
      <c r="D254"/>
      <c r="E254"/>
      <c r="F254" s="95" t="e">
        <f t="shared" si="22"/>
        <v>#DIV/0!</v>
      </c>
      <c r="G254" s="88">
        <f t="shared" si="23"/>
        <v>43182</v>
      </c>
      <c r="H254" s="89" t="e">
        <f t="shared" si="18"/>
        <v>#N/A</v>
      </c>
      <c r="I254" s="89">
        <f t="shared" si="19"/>
        <v>0.79199999999999982</v>
      </c>
      <c r="J254" s="38">
        <f t="shared" si="20"/>
        <v>1.0404799999999996</v>
      </c>
      <c r="K254" s="100">
        <f>ETo!F270</f>
        <v>43182</v>
      </c>
      <c r="L254" s="101">
        <f>ETo!G270</f>
        <v>4.54</v>
      </c>
      <c r="M254" s="102" t="str">
        <f t="shared" si="21"/>
        <v>OK</v>
      </c>
      <c r="N254" s="9"/>
      <c r="O254" s="10"/>
      <c r="Q254" s="14"/>
      <c r="R254" s="11"/>
      <c r="S254" s="12"/>
      <c r="T254" s="10"/>
      <c r="V254" s="14"/>
      <c r="W254" s="11"/>
      <c r="X254" s="12"/>
      <c r="Y254" s="10"/>
    </row>
    <row r="255" spans="1:25" s="5" customFormat="1" ht="15.75" x14ac:dyDescent="0.3">
      <c r="A255"/>
      <c r="B255"/>
      <c r="C255"/>
      <c r="D255"/>
      <c r="E255"/>
      <c r="F255" s="95" t="e">
        <f t="shared" si="22"/>
        <v>#DIV/0!</v>
      </c>
      <c r="G255" s="88">
        <f t="shared" si="23"/>
        <v>43183</v>
      </c>
      <c r="H255" s="89" t="e">
        <f t="shared" si="18"/>
        <v>#N/A</v>
      </c>
      <c r="I255" s="89">
        <f t="shared" si="19"/>
        <v>0.79266666666666641</v>
      </c>
      <c r="J255" s="38">
        <f t="shared" si="20"/>
        <v>1.0414399999999995</v>
      </c>
      <c r="K255" s="100">
        <f>ETo!F271</f>
        <v>43183</v>
      </c>
      <c r="L255" s="101">
        <f>ETo!G271</f>
        <v>4.6399999999999997</v>
      </c>
      <c r="M255" s="102" t="str">
        <f t="shared" si="21"/>
        <v>OK</v>
      </c>
      <c r="N255" s="9"/>
      <c r="O255" s="10"/>
      <c r="Q255" s="14"/>
      <c r="R255" s="11"/>
      <c r="S255" s="12"/>
      <c r="T255" s="10"/>
      <c r="V255" s="14"/>
      <c r="W255" s="11"/>
      <c r="X255" s="12"/>
      <c r="Y255" s="10"/>
    </row>
    <row r="256" spans="1:25" s="5" customFormat="1" ht="15.75" x14ac:dyDescent="0.3">
      <c r="A256"/>
      <c r="B256"/>
      <c r="C256"/>
      <c r="D256"/>
      <c r="E256"/>
      <c r="F256" s="95" t="e">
        <f t="shared" si="22"/>
        <v>#DIV/0!</v>
      </c>
      <c r="G256" s="88">
        <f t="shared" si="23"/>
        <v>43184</v>
      </c>
      <c r="H256" s="89">
        <f t="shared" si="18"/>
        <v>0.793333333333333</v>
      </c>
      <c r="I256" s="89">
        <f t="shared" si="19"/>
        <v>0.793333333333333</v>
      </c>
      <c r="J256" s="38">
        <f t="shared" si="20"/>
        <v>1.0423999999999993</v>
      </c>
      <c r="K256" s="100">
        <f>ETo!F272</f>
        <v>43184</v>
      </c>
      <c r="L256" s="101">
        <f>ETo!G272</f>
        <v>5.78</v>
      </c>
      <c r="M256" s="102" t="str">
        <f t="shared" si="21"/>
        <v>OK</v>
      </c>
      <c r="N256" s="9"/>
      <c r="O256" s="10"/>
      <c r="Q256" s="14"/>
      <c r="R256" s="11"/>
      <c r="S256" s="12"/>
      <c r="T256" s="10"/>
      <c r="V256" s="14"/>
      <c r="W256" s="11"/>
      <c r="X256" s="12"/>
      <c r="Y256" s="10"/>
    </row>
    <row r="257" spans="1:25" s="5" customFormat="1" ht="15.75" x14ac:dyDescent="0.3">
      <c r="A257"/>
      <c r="B257"/>
      <c r="C257"/>
      <c r="D257"/>
      <c r="E257"/>
      <c r="F257" s="95" t="e">
        <f t="shared" si="22"/>
        <v>#DIV/0!</v>
      </c>
      <c r="G257" s="88">
        <f t="shared" si="23"/>
        <v>43185</v>
      </c>
      <c r="H257" s="89" t="e">
        <f t="shared" si="18"/>
        <v>#N/A</v>
      </c>
      <c r="I257" s="89">
        <f t="shared" si="19"/>
        <v>0.78333333333333299</v>
      </c>
      <c r="J257" s="38">
        <f t="shared" si="20"/>
        <v>1.0279999999999994</v>
      </c>
      <c r="K257" s="100">
        <f>ETo!F273</f>
        <v>43185</v>
      </c>
      <c r="L257" s="101">
        <f>ETo!G273</f>
        <v>3.24</v>
      </c>
      <c r="M257" s="102" t="str">
        <f t="shared" si="21"/>
        <v>OK</v>
      </c>
      <c r="N257" s="9"/>
      <c r="O257" s="10"/>
      <c r="Q257" s="14"/>
      <c r="R257" s="11"/>
      <c r="S257" s="12"/>
      <c r="T257" s="10"/>
      <c r="V257" s="14"/>
      <c r="W257" s="11"/>
      <c r="X257" s="12"/>
      <c r="Y257" s="10"/>
    </row>
    <row r="258" spans="1:25" s="5" customFormat="1" ht="15.75" x14ac:dyDescent="0.3">
      <c r="A258"/>
      <c r="B258"/>
      <c r="C258"/>
      <c r="D258"/>
      <c r="E258"/>
      <c r="F258" s="95" t="e">
        <f t="shared" si="22"/>
        <v>#DIV/0!</v>
      </c>
      <c r="G258" s="88">
        <f t="shared" si="23"/>
        <v>43186</v>
      </c>
      <c r="H258" s="89" t="e">
        <f t="shared" si="18"/>
        <v>#N/A</v>
      </c>
      <c r="I258" s="89">
        <f t="shared" si="19"/>
        <v>0.77333333333333298</v>
      </c>
      <c r="J258" s="38">
        <f t="shared" si="20"/>
        <v>1.0135999999999994</v>
      </c>
      <c r="K258" s="100">
        <f>ETo!F274</f>
        <v>43186</v>
      </c>
      <c r="L258" s="101">
        <f>ETo!G274</f>
        <v>4.21</v>
      </c>
      <c r="M258" s="102" t="str">
        <f t="shared" si="21"/>
        <v>OK</v>
      </c>
      <c r="N258" s="9"/>
      <c r="O258" s="10"/>
      <c r="Q258" s="14"/>
      <c r="R258" s="11"/>
      <c r="S258" s="12"/>
      <c r="T258" s="10"/>
      <c r="V258" s="14"/>
      <c r="W258" s="11"/>
      <c r="X258" s="12"/>
      <c r="Y258" s="10"/>
    </row>
    <row r="259" spans="1:25" s="5" customFormat="1" ht="15.75" x14ac:dyDescent="0.3">
      <c r="A259"/>
      <c r="B259"/>
      <c r="C259"/>
      <c r="D259"/>
      <c r="E259"/>
      <c r="F259" s="95" t="e">
        <f t="shared" si="22"/>
        <v>#DIV/0!</v>
      </c>
      <c r="G259" s="88">
        <f t="shared" si="23"/>
        <v>43187</v>
      </c>
      <c r="H259" s="89" t="e">
        <f t="shared" si="18"/>
        <v>#N/A</v>
      </c>
      <c r="I259" s="89">
        <f t="shared" si="19"/>
        <v>0.76333333333333298</v>
      </c>
      <c r="J259" s="38">
        <f t="shared" si="20"/>
        <v>0.99919999999999953</v>
      </c>
      <c r="K259" s="100">
        <f>ETo!F275</f>
        <v>43187</v>
      </c>
      <c r="L259" s="101">
        <f>ETo!G275</f>
        <v>2.77</v>
      </c>
      <c r="M259" s="102" t="str">
        <f t="shared" si="21"/>
        <v>OK</v>
      </c>
      <c r="N259" s="9"/>
      <c r="O259" s="10"/>
      <c r="Q259" s="14"/>
      <c r="R259" s="11"/>
      <c r="S259" s="12"/>
      <c r="T259" s="10"/>
      <c r="V259" s="14"/>
      <c r="W259" s="11"/>
      <c r="X259" s="12"/>
      <c r="Y259" s="10"/>
    </row>
    <row r="260" spans="1:25" s="5" customFormat="1" ht="15.75" x14ac:dyDescent="0.3">
      <c r="A260"/>
      <c r="B260"/>
      <c r="C260"/>
      <c r="D260"/>
      <c r="E260"/>
      <c r="F260" s="95" t="e">
        <f t="shared" si="22"/>
        <v>#DIV/0!</v>
      </c>
      <c r="G260" s="88">
        <f t="shared" si="23"/>
        <v>43188</v>
      </c>
      <c r="H260" s="89" t="e">
        <f t="shared" si="18"/>
        <v>#N/A</v>
      </c>
      <c r="I260" s="89">
        <f t="shared" si="19"/>
        <v>0.75333333333333297</v>
      </c>
      <c r="J260" s="38">
        <f t="shared" si="20"/>
        <v>0.98479999999999934</v>
      </c>
      <c r="K260" s="100">
        <f>ETo!F276</f>
        <v>43188</v>
      </c>
      <c r="L260" s="101">
        <f>ETo!G276</f>
        <v>4.05</v>
      </c>
      <c r="M260" s="102" t="str">
        <f t="shared" si="21"/>
        <v>OK</v>
      </c>
      <c r="N260" s="9"/>
      <c r="O260" s="10"/>
      <c r="Q260" s="14"/>
      <c r="R260" s="11"/>
      <c r="S260" s="12"/>
      <c r="T260" s="10"/>
      <c r="V260" s="14"/>
      <c r="W260" s="11"/>
      <c r="X260" s="12"/>
      <c r="Y260" s="10"/>
    </row>
    <row r="261" spans="1:25" s="5" customFormat="1" ht="15.75" x14ac:dyDescent="0.3">
      <c r="A261"/>
      <c r="B261"/>
      <c r="C261"/>
      <c r="D261"/>
      <c r="E261"/>
      <c r="F261" s="95" t="e">
        <f t="shared" si="22"/>
        <v>#DIV/0!</v>
      </c>
      <c r="G261" s="88">
        <f t="shared" si="23"/>
        <v>43189</v>
      </c>
      <c r="H261" s="89">
        <f t="shared" si="18"/>
        <v>0.74333333333333296</v>
      </c>
      <c r="I261" s="89">
        <f t="shared" si="19"/>
        <v>0.74333333333333296</v>
      </c>
      <c r="J261" s="38">
        <f t="shared" si="20"/>
        <v>0.97039999999999937</v>
      </c>
      <c r="K261" s="100">
        <f>ETo!F277</f>
        <v>43189</v>
      </c>
      <c r="L261" s="101">
        <f>ETo!G277</f>
        <v>4.21</v>
      </c>
      <c r="M261" s="102" t="str">
        <f t="shared" si="21"/>
        <v>OK</v>
      </c>
      <c r="N261" s="9"/>
      <c r="O261" s="10"/>
      <c r="Q261" s="14"/>
      <c r="R261" s="11"/>
      <c r="S261" s="12"/>
      <c r="T261" s="10"/>
      <c r="V261" s="14"/>
      <c r="W261" s="11"/>
      <c r="X261" s="12"/>
      <c r="Y261" s="10"/>
    </row>
    <row r="262" spans="1:25" s="5" customFormat="1" ht="15.75" x14ac:dyDescent="0.3">
      <c r="A262"/>
      <c r="B262"/>
      <c r="C262"/>
      <c r="D262"/>
      <c r="E262"/>
      <c r="F262" s="95" t="e">
        <f t="shared" ref="F262:F268" si="24">(E263-E262)/(A263-A262)</f>
        <v>#DIV/0!</v>
      </c>
      <c r="G262" s="88">
        <f t="shared" si="23"/>
        <v>43190</v>
      </c>
      <c r="H262" s="89" t="e">
        <f t="shared" ref="H262:H325" si="25">VLOOKUP(G262,$A$6:$F$269,5,FALSE)</f>
        <v>#N/A</v>
      </c>
      <c r="I262" s="89">
        <f t="shared" ref="I262:I325" si="26">IF(ISERROR(H262),I261+VLOOKUP(G262,$A$6:$F$269,6,TRUE),H262)</f>
        <v>0.74066666666666636</v>
      </c>
      <c r="J262" s="38">
        <f t="shared" ref="J262:J269" si="27">+I262*1.44-0.1</f>
        <v>0.96655999999999953</v>
      </c>
      <c r="K262" s="100">
        <f>ETo!F278</f>
        <v>43190</v>
      </c>
      <c r="L262" s="101">
        <f>ETo!G278</f>
        <v>2.59</v>
      </c>
      <c r="M262" s="102" t="str">
        <f t="shared" ref="M262:M269" si="28">+IF(K262=G262,"OK","OJO")</f>
        <v>OK</v>
      </c>
      <c r="N262" s="9"/>
      <c r="O262" s="10"/>
      <c r="Q262" s="14"/>
      <c r="R262" s="11"/>
      <c r="S262" s="12"/>
      <c r="T262" s="10"/>
      <c r="V262" s="14"/>
      <c r="W262" s="11"/>
      <c r="X262" s="12"/>
      <c r="Y262" s="10"/>
    </row>
    <row r="263" spans="1:25" s="5" customFormat="1" ht="15.75" x14ac:dyDescent="0.3">
      <c r="A263"/>
      <c r="B263"/>
      <c r="C263"/>
      <c r="D263"/>
      <c r="E263"/>
      <c r="F263" s="95" t="e">
        <f t="shared" si="24"/>
        <v>#DIV/0!</v>
      </c>
      <c r="G263" s="88">
        <f t="shared" si="23"/>
        <v>43191</v>
      </c>
      <c r="H263" s="89" t="e">
        <f t="shared" si="25"/>
        <v>#N/A</v>
      </c>
      <c r="I263" s="89">
        <f t="shared" si="26"/>
        <v>0.73799999999999977</v>
      </c>
      <c r="J263" s="38">
        <f t="shared" si="27"/>
        <v>0.96271999999999969</v>
      </c>
      <c r="K263" s="100">
        <f>ETo!F279</f>
        <v>43191</v>
      </c>
      <c r="L263" s="101">
        <f>ETo!G279</f>
        <v>2.5099999999999998</v>
      </c>
      <c r="M263" s="102" t="str">
        <f t="shared" si="28"/>
        <v>OK</v>
      </c>
      <c r="N263" s="9"/>
      <c r="O263" s="10"/>
      <c r="Q263" s="14"/>
      <c r="R263" s="11"/>
      <c r="S263" s="12"/>
      <c r="T263" s="10"/>
      <c r="V263" s="14"/>
      <c r="W263" s="11"/>
      <c r="X263" s="12"/>
      <c r="Y263" s="10"/>
    </row>
    <row r="264" spans="1:25" s="5" customFormat="1" ht="15.75" x14ac:dyDescent="0.3">
      <c r="A264"/>
      <c r="B264"/>
      <c r="C264"/>
      <c r="D264"/>
      <c r="E264"/>
      <c r="F264" s="95" t="e">
        <f t="shared" si="24"/>
        <v>#DIV/0!</v>
      </c>
      <c r="G264" s="88">
        <f t="shared" ref="G264:G269" si="29">G263+1</f>
        <v>43192</v>
      </c>
      <c r="H264" s="89" t="e">
        <f t="shared" si="25"/>
        <v>#N/A</v>
      </c>
      <c r="I264" s="89">
        <f t="shared" si="26"/>
        <v>0.73533333333333317</v>
      </c>
      <c r="J264" s="38">
        <f t="shared" si="27"/>
        <v>0.95887999999999984</v>
      </c>
      <c r="K264" s="100">
        <f>ETo!F280</f>
        <v>43192</v>
      </c>
      <c r="L264" s="101">
        <f>ETo!G280</f>
        <v>2.1800000000000002</v>
      </c>
      <c r="M264" s="102" t="str">
        <f t="shared" si="28"/>
        <v>OK</v>
      </c>
      <c r="N264" s="9"/>
      <c r="O264" s="10"/>
      <c r="Q264" s="14"/>
      <c r="R264" s="11"/>
      <c r="S264" s="12"/>
      <c r="T264" s="10"/>
      <c r="V264" s="14"/>
      <c r="W264" s="11"/>
      <c r="X264" s="12"/>
      <c r="Y264" s="10"/>
    </row>
    <row r="265" spans="1:25" s="5" customFormat="1" ht="15.75" x14ac:dyDescent="0.3">
      <c r="A265"/>
      <c r="B265"/>
      <c r="C265"/>
      <c r="D265"/>
      <c r="E265"/>
      <c r="F265" s="95" t="e">
        <f t="shared" si="24"/>
        <v>#DIV/0!</v>
      </c>
      <c r="G265" s="88">
        <f t="shared" si="29"/>
        <v>43193</v>
      </c>
      <c r="H265" s="89" t="e">
        <f t="shared" si="25"/>
        <v>#N/A</v>
      </c>
      <c r="I265" s="89">
        <f t="shared" si="26"/>
        <v>0.73266666666666658</v>
      </c>
      <c r="J265" s="38">
        <f t="shared" si="27"/>
        <v>0.95503999999999978</v>
      </c>
      <c r="K265" s="100">
        <f>ETo!F281</f>
        <v>43193</v>
      </c>
      <c r="L265" s="101">
        <f>ETo!G281</f>
        <v>3.54</v>
      </c>
      <c r="M265" s="102" t="str">
        <f t="shared" si="28"/>
        <v>OK</v>
      </c>
      <c r="N265" s="9"/>
      <c r="O265" s="10"/>
      <c r="Q265" s="14"/>
      <c r="R265" s="11"/>
      <c r="S265" s="12"/>
      <c r="T265" s="10"/>
      <c r="V265" s="14"/>
      <c r="W265" s="11"/>
      <c r="X265" s="12"/>
      <c r="Y265" s="10"/>
    </row>
    <row r="266" spans="1:25" s="5" customFormat="1" ht="15.75" x14ac:dyDescent="0.3">
      <c r="A266"/>
      <c r="B266"/>
      <c r="C266"/>
      <c r="D266"/>
      <c r="E266"/>
      <c r="F266" s="95" t="e">
        <f t="shared" si="24"/>
        <v>#DIV/0!</v>
      </c>
      <c r="G266" s="88">
        <f t="shared" si="29"/>
        <v>43194</v>
      </c>
      <c r="H266" s="89">
        <f t="shared" si="25"/>
        <v>0.73</v>
      </c>
      <c r="I266" s="89">
        <f t="shared" si="26"/>
        <v>0.73</v>
      </c>
      <c r="J266" s="38">
        <f t="shared" si="27"/>
        <v>0.95119999999999993</v>
      </c>
      <c r="K266" s="100">
        <f>ETo!F282</f>
        <v>43194</v>
      </c>
      <c r="L266" s="101">
        <f>ETo!G282</f>
        <v>3.01</v>
      </c>
      <c r="M266" s="102" t="str">
        <f t="shared" si="28"/>
        <v>OK</v>
      </c>
      <c r="N266" s="9"/>
      <c r="O266" s="10"/>
      <c r="Q266" s="14"/>
      <c r="R266" s="11"/>
      <c r="S266" s="12"/>
      <c r="T266" s="10"/>
      <c r="V266" s="14"/>
      <c r="W266" s="11"/>
      <c r="X266" s="12"/>
      <c r="Y266" s="10"/>
    </row>
    <row r="267" spans="1:25" s="5" customFormat="1" ht="15.75" x14ac:dyDescent="0.3">
      <c r="A267"/>
      <c r="B267"/>
      <c r="C267"/>
      <c r="D267"/>
      <c r="E267"/>
      <c r="F267" s="95" t="e">
        <f t="shared" si="24"/>
        <v>#DIV/0!</v>
      </c>
      <c r="G267" s="88">
        <f t="shared" si="29"/>
        <v>43195</v>
      </c>
      <c r="H267" s="89" t="e">
        <f t="shared" si="25"/>
        <v>#N/A</v>
      </c>
      <c r="I267" s="89">
        <f t="shared" si="26"/>
        <v>0.73001690049543921</v>
      </c>
      <c r="J267" s="38">
        <f t="shared" si="27"/>
        <v>0.95122433671343243</v>
      </c>
      <c r="K267" s="100">
        <f>ETo!F283</f>
        <v>43195</v>
      </c>
      <c r="L267" s="101">
        <f>ETo!G283</f>
        <v>3.09</v>
      </c>
      <c r="M267" s="102" t="str">
        <f t="shared" si="28"/>
        <v>OK</v>
      </c>
      <c r="N267" s="9"/>
      <c r="O267" s="10"/>
      <c r="Q267" s="14"/>
      <c r="R267" s="11"/>
      <c r="S267" s="12"/>
      <c r="T267" s="10"/>
      <c r="V267" s="14"/>
      <c r="W267" s="11"/>
      <c r="X267" s="12"/>
      <c r="Y267" s="10"/>
    </row>
    <row r="268" spans="1:25" s="5" customFormat="1" ht="15.75" x14ac:dyDescent="0.3">
      <c r="A268"/>
      <c r="B268"/>
      <c r="C268"/>
      <c r="D268"/>
      <c r="E268"/>
      <c r="F268" s="95" t="e">
        <f t="shared" si="24"/>
        <v>#DIV/0!</v>
      </c>
      <c r="G268" s="88">
        <f t="shared" si="29"/>
        <v>43196</v>
      </c>
      <c r="H268" s="89" t="e">
        <f t="shared" si="25"/>
        <v>#N/A</v>
      </c>
      <c r="I268" s="89">
        <f t="shared" si="26"/>
        <v>0.73003380099087845</v>
      </c>
      <c r="J268" s="38">
        <f t="shared" si="27"/>
        <v>0.95124867342686492</v>
      </c>
      <c r="K268" s="100">
        <f>ETo!F284</f>
        <v>43196</v>
      </c>
      <c r="L268" s="101">
        <f>ETo!G284</f>
        <v>2.69</v>
      </c>
      <c r="M268" s="102" t="str">
        <f t="shared" si="28"/>
        <v>OK</v>
      </c>
      <c r="N268" s="9"/>
      <c r="O268" s="10"/>
      <c r="Q268" s="14"/>
      <c r="R268" s="11"/>
      <c r="S268" s="12"/>
      <c r="T268" s="10"/>
      <c r="V268" s="14"/>
      <c r="W268" s="11"/>
      <c r="X268" s="12"/>
      <c r="Y268" s="10"/>
    </row>
    <row r="269" spans="1:25" s="5" customFormat="1" ht="15.75" x14ac:dyDescent="0.3">
      <c r="A269"/>
      <c r="B269"/>
      <c r="C269"/>
      <c r="D269"/>
      <c r="E269"/>
      <c r="F269" s="95" t="e">
        <f>(#REF!-E269)/(#REF!-A269)</f>
        <v>#REF!</v>
      </c>
      <c r="G269" s="88">
        <f t="shared" si="29"/>
        <v>43197</v>
      </c>
      <c r="H269" s="89" t="e">
        <f t="shared" si="25"/>
        <v>#N/A</v>
      </c>
      <c r="I269" s="89">
        <f t="shared" si="26"/>
        <v>0.73005070148631768</v>
      </c>
      <c r="J269" s="38">
        <f t="shared" si="27"/>
        <v>0.95127301014029741</v>
      </c>
      <c r="K269" s="100">
        <f>ETo!F285</f>
        <v>43197</v>
      </c>
      <c r="L269" s="101">
        <f>ETo!G285</f>
        <v>3.66</v>
      </c>
      <c r="M269" s="102" t="str">
        <f t="shared" si="28"/>
        <v>OK</v>
      </c>
      <c r="N269" s="9"/>
      <c r="O269" s="10"/>
      <c r="Q269" s="14"/>
      <c r="R269" s="11"/>
      <c r="S269" s="12"/>
      <c r="T269" s="10"/>
      <c r="V269" s="14"/>
      <c r="W269" s="11"/>
      <c r="X269" s="12"/>
      <c r="Y269" s="10"/>
    </row>
  </sheetData>
  <mergeCells count="1">
    <mergeCell ref="A2:E2"/>
  </mergeCells>
  <pageMargins left="0.7" right="0.7" top="0.75" bottom="0.75" header="0.3" footer="0.3"/>
  <pageSetup paperSize="9" orientation="portrait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276"/>
  <sheetViews>
    <sheetView zoomScale="75" zoomScaleNormal="75" workbookViewId="0">
      <pane ySplit="9300" topLeftCell="A278"/>
      <selection activeCell="R3" sqref="R3"/>
      <selection pane="bottomLeft" activeCell="H278" sqref="H278"/>
    </sheetView>
  </sheetViews>
  <sheetFormatPr baseColWidth="10" defaultRowHeight="15" x14ac:dyDescent="0.25"/>
  <cols>
    <col min="1" max="1" width="14.7109375" style="15" customWidth="1"/>
    <col min="3" max="3" width="15" bestFit="1" customWidth="1"/>
    <col min="5" max="5" width="12.5703125" bestFit="1" customWidth="1"/>
    <col min="6" max="6" width="12.42578125" bestFit="1" customWidth="1"/>
    <col min="7" max="7" width="14.85546875" bestFit="1" customWidth="1"/>
    <col min="8" max="9" width="13.85546875" bestFit="1" customWidth="1"/>
    <col min="10" max="10" width="13.85546875" customWidth="1"/>
    <col min="11" max="11" width="14" style="18" bestFit="1" customWidth="1"/>
    <col min="12" max="12" width="14" style="18" customWidth="1"/>
    <col min="13" max="13" width="17.5703125" style="18" bestFit="1" customWidth="1"/>
    <col min="16" max="16" width="9.5703125" bestFit="1" customWidth="1"/>
    <col min="17" max="17" width="15" bestFit="1" customWidth="1"/>
    <col min="18" max="18" width="13.85546875" bestFit="1" customWidth="1"/>
    <col min="19" max="19" width="12.42578125" bestFit="1" customWidth="1"/>
    <col min="20" max="20" width="14" bestFit="1" customWidth="1"/>
    <col min="21" max="21" width="23.140625" bestFit="1" customWidth="1"/>
    <col min="22" max="22" width="17.5703125" bestFit="1" customWidth="1"/>
    <col min="23" max="23" width="27.5703125" bestFit="1" customWidth="1"/>
  </cols>
  <sheetData>
    <row r="1" spans="1:22" ht="14.45" x14ac:dyDescent="0.35">
      <c r="C1" s="68" t="s">
        <v>21</v>
      </c>
      <c r="D1" s="41">
        <v>4</v>
      </c>
      <c r="E1" t="s">
        <v>347</v>
      </c>
      <c r="P1" s="15"/>
      <c r="T1" s="18"/>
      <c r="U1" s="18"/>
      <c r="V1" s="18"/>
    </row>
    <row r="2" spans="1:22" ht="14.45" x14ac:dyDescent="0.35">
      <c r="C2" s="69" t="s">
        <v>22</v>
      </c>
      <c r="D2" s="42">
        <v>3</v>
      </c>
      <c r="E2" t="s">
        <v>348</v>
      </c>
      <c r="P2" s="54" t="s">
        <v>4</v>
      </c>
      <c r="Q2" s="54" t="s">
        <v>39</v>
      </c>
      <c r="R2" s="54" t="s">
        <v>353</v>
      </c>
      <c r="S2" s="54" t="s">
        <v>41</v>
      </c>
      <c r="T2" s="54" t="s">
        <v>26</v>
      </c>
      <c r="U2" s="54" t="s">
        <v>40</v>
      </c>
      <c r="V2" s="54" t="s">
        <v>27</v>
      </c>
    </row>
    <row r="3" spans="1:22" ht="14.45" x14ac:dyDescent="0.35">
      <c r="C3" s="70" t="s">
        <v>23</v>
      </c>
      <c r="D3" s="43">
        <v>0.5</v>
      </c>
      <c r="E3" t="s">
        <v>348</v>
      </c>
      <c r="P3" s="8">
        <v>42939</v>
      </c>
      <c r="Q3" s="31">
        <v>0.57430555555555485</v>
      </c>
      <c r="R3" s="31">
        <v>0.72699999999999909</v>
      </c>
      <c r="S3" s="30">
        <v>0.85</v>
      </c>
      <c r="T3" s="31">
        <v>10.760000000000002</v>
      </c>
      <c r="U3" s="31">
        <v>6.7041369999999922</v>
      </c>
      <c r="V3" s="30">
        <v>2.5140513749999971</v>
      </c>
    </row>
    <row r="4" spans="1:22" ht="14.45" x14ac:dyDescent="0.35">
      <c r="A4" s="15" t="s">
        <v>10</v>
      </c>
      <c r="C4" s="40" t="s">
        <v>24</v>
      </c>
      <c r="D4" s="40">
        <f>+D1/(D2*D3)</f>
        <v>2.6666666666666665</v>
      </c>
      <c r="E4" t="s">
        <v>349</v>
      </c>
      <c r="P4" s="8">
        <v>42946</v>
      </c>
      <c r="Q4" s="31">
        <v>0.54666666666666575</v>
      </c>
      <c r="R4" s="31">
        <v>0.6871999999999987</v>
      </c>
      <c r="S4" s="30">
        <v>0.84999999999999987</v>
      </c>
      <c r="T4" s="31">
        <v>10.73</v>
      </c>
      <c r="U4" s="31">
        <v>6.2724729999999873</v>
      </c>
      <c r="V4" s="30">
        <v>2.3521773749999957</v>
      </c>
    </row>
    <row r="5" spans="1:22" x14ac:dyDescent="0.25">
      <c r="A5" s="15" t="s">
        <v>350</v>
      </c>
      <c r="E5" s="26" t="s">
        <v>12</v>
      </c>
      <c r="F5" s="26" t="s">
        <v>12</v>
      </c>
      <c r="G5" s="26" t="s">
        <v>13</v>
      </c>
      <c r="H5" s="26"/>
      <c r="I5" s="26"/>
      <c r="J5" s="26"/>
      <c r="K5" s="26"/>
      <c r="L5" s="26"/>
      <c r="M5" s="26"/>
      <c r="P5" s="8">
        <v>42953</v>
      </c>
      <c r="Q5" s="31">
        <v>0.52041666666666553</v>
      </c>
      <c r="R5" s="31">
        <v>0.64939999999999842</v>
      </c>
      <c r="S5" s="30">
        <v>0.84999999999999987</v>
      </c>
      <c r="T5" s="31">
        <v>11.47</v>
      </c>
      <c r="U5" s="31">
        <v>6.3097981999999844</v>
      </c>
      <c r="V5" s="30">
        <v>2.366174324999994</v>
      </c>
    </row>
    <row r="6" spans="1:22" ht="14.45" x14ac:dyDescent="0.35">
      <c r="A6" s="54" t="s">
        <v>4</v>
      </c>
      <c r="B6" s="54" t="s">
        <v>14</v>
      </c>
      <c r="C6" s="54" t="s">
        <v>351</v>
      </c>
      <c r="D6" s="54" t="s">
        <v>15</v>
      </c>
      <c r="E6" s="54" t="s">
        <v>9</v>
      </c>
      <c r="F6" s="54" t="s">
        <v>16</v>
      </c>
      <c r="G6" s="54" t="s">
        <v>17</v>
      </c>
      <c r="H6" s="54" t="s">
        <v>39</v>
      </c>
      <c r="I6" s="54" t="s">
        <v>25</v>
      </c>
      <c r="J6" s="54" t="s">
        <v>41</v>
      </c>
      <c r="K6" s="54" t="s">
        <v>26</v>
      </c>
      <c r="L6" s="54" t="s">
        <v>40</v>
      </c>
      <c r="M6" s="54" t="s">
        <v>27</v>
      </c>
      <c r="P6" s="8">
        <v>42960</v>
      </c>
      <c r="Q6" s="31">
        <v>0.49416666666666542</v>
      </c>
      <c r="R6" s="31">
        <v>0.61159999999999826</v>
      </c>
      <c r="S6" s="30">
        <v>0.84999999999999987</v>
      </c>
      <c r="T6" s="31">
        <v>13.38</v>
      </c>
      <c r="U6" s="31">
        <v>6.9661919999999782</v>
      </c>
      <c r="V6" s="30">
        <v>2.6123219999999918</v>
      </c>
    </row>
    <row r="7" spans="1:22" ht="14.45" x14ac:dyDescent="0.35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P7" s="8">
        <v>42967</v>
      </c>
      <c r="Q7" s="31">
        <v>0.4679166666666657</v>
      </c>
      <c r="R7" s="31">
        <v>0.57379999999999853</v>
      </c>
      <c r="S7" s="30">
        <v>0.84999999999999987</v>
      </c>
      <c r="T7" s="31">
        <v>17.079999999999998</v>
      </c>
      <c r="U7" s="31">
        <v>8.318081299999978</v>
      </c>
      <c r="V7" s="30">
        <v>3.1192804874999922</v>
      </c>
    </row>
    <row r="8" spans="1:22" ht="14.45" x14ac:dyDescent="0.3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P8" s="8">
        <v>42974</v>
      </c>
      <c r="Q8" s="31">
        <v>0.42377777777777725</v>
      </c>
      <c r="R8" s="31">
        <v>0.51023999999999936</v>
      </c>
      <c r="S8" s="30">
        <v>0.84999999999999987</v>
      </c>
      <c r="T8" s="31">
        <v>16.920000000000002</v>
      </c>
      <c r="U8" s="31">
        <v>7.374602719999988</v>
      </c>
      <c r="V8" s="30">
        <v>2.7654760199999959</v>
      </c>
    </row>
    <row r="9" spans="1:22" ht="14.45" x14ac:dyDescent="0.3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P9" s="8">
        <v>42981</v>
      </c>
      <c r="Q9" s="31">
        <v>0.366222222222222</v>
      </c>
      <c r="R9" s="31">
        <v>0.42735999999999963</v>
      </c>
      <c r="S9" s="30">
        <v>0.84999999999999987</v>
      </c>
      <c r="T9" s="31">
        <v>18.59</v>
      </c>
      <c r="U9" s="31">
        <v>6.7565520799999943</v>
      </c>
      <c r="V9" s="30">
        <v>2.5337070299999978</v>
      </c>
    </row>
    <row r="10" spans="1:22" ht="14.45" x14ac:dyDescent="0.3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P10" s="8">
        <v>42988</v>
      </c>
      <c r="Q10" s="31">
        <v>0.33476190476190421</v>
      </c>
      <c r="R10" s="31">
        <v>0.38205714285714204</v>
      </c>
      <c r="S10" s="30">
        <v>0.84999999999999987</v>
      </c>
      <c r="T10" s="31">
        <v>19.239999999999998</v>
      </c>
      <c r="U10" s="31">
        <v>6.2428934857142728</v>
      </c>
      <c r="V10" s="30">
        <v>2.3410850571428523</v>
      </c>
    </row>
    <row r="11" spans="1:22" ht="14.45" x14ac:dyDescent="0.3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P11" s="8">
        <v>42995</v>
      </c>
      <c r="Q11" s="31">
        <v>0.31295238095238032</v>
      </c>
      <c r="R11" s="31">
        <v>0.35065142857142756</v>
      </c>
      <c r="S11" s="30">
        <v>0.84999999999999987</v>
      </c>
      <c r="T11" s="31">
        <v>21.85</v>
      </c>
      <c r="U11" s="31">
        <v>6.5144530399999816</v>
      </c>
      <c r="V11" s="30">
        <v>2.4429198899999935</v>
      </c>
    </row>
    <row r="12" spans="1:22" thickBot="1" x14ac:dyDescent="0.4">
      <c r="A12" s="8">
        <f>inputs_S1!G6</f>
        <v>42934</v>
      </c>
      <c r="B12" s="44">
        <f>+inputs_S1!I6</f>
        <v>0.6</v>
      </c>
      <c r="C12" s="45">
        <f>1.44*B12-0.1</f>
        <v>0.76400000000000001</v>
      </c>
      <c r="D12" s="46">
        <v>0.85</v>
      </c>
      <c r="E12" s="45">
        <f>+inputs_S1!L6</f>
        <v>2.82</v>
      </c>
      <c r="F12" s="45">
        <f>C12*D12*E12</f>
        <v>1.8313079999999999</v>
      </c>
      <c r="G12" s="47">
        <f>F12/$D$4</f>
        <v>0.68674049999999998</v>
      </c>
      <c r="K12" s="30" t="str">
        <f>IF(WEEKDAY(C12)=1,SUM(#REF!),"")</f>
        <v/>
      </c>
      <c r="L12" s="30"/>
      <c r="M12" s="30" t="str">
        <f>IF(WEEKDAY(A12)=1,SUM(#REF!),"")</f>
        <v/>
      </c>
      <c r="P12" s="8">
        <v>43002</v>
      </c>
      <c r="Q12" s="31">
        <v>0.27295238095238034</v>
      </c>
      <c r="R12" s="31">
        <v>0.29305142857142769</v>
      </c>
      <c r="S12" s="30">
        <v>0.84999999999999987</v>
      </c>
      <c r="T12" s="31">
        <v>20.96</v>
      </c>
      <c r="U12" s="31">
        <v>5.1985047999999843</v>
      </c>
      <c r="V12" s="30">
        <v>1.9494392999999941</v>
      </c>
    </row>
    <row r="13" spans="1:22" ht="15.6" thickTop="1" thickBot="1" x14ac:dyDescent="0.4">
      <c r="A13" s="8">
        <f>inputs_S1!G7</f>
        <v>42935</v>
      </c>
      <c r="B13" s="44">
        <f>+inputs_S1!I7</f>
        <v>0.57666666666666599</v>
      </c>
      <c r="C13" s="27">
        <f t="shared" ref="C13:C76" si="0">1.44*B13-0.1</f>
        <v>0.73039999999999905</v>
      </c>
      <c r="D13" s="28">
        <v>0.85</v>
      </c>
      <c r="E13" s="45">
        <f>+inputs_S1!L7</f>
        <v>2.91</v>
      </c>
      <c r="F13" s="27">
        <f t="shared" ref="F13:F76" si="1">C13*D13*E13</f>
        <v>1.8066443999999977</v>
      </c>
      <c r="G13" s="29">
        <f t="shared" ref="G13:G75" si="2">F13/$D$4</f>
        <v>0.67749164999999922</v>
      </c>
      <c r="H13" s="31" t="str">
        <f>IF(WEEKDAY(A13)=1,AVERAGE(B7:B13),"")</f>
        <v/>
      </c>
      <c r="I13" s="31" t="str">
        <f t="shared" ref="I13:I76" si="3">IF(WEEKDAY(A13)=1,AVERAGE(C7:C13),"")</f>
        <v/>
      </c>
      <c r="J13" s="30" t="str">
        <f>IF(WEEKDAY(A13)=1,AVERAGE(D7:D13),"")</f>
        <v/>
      </c>
      <c r="K13" s="31" t="str">
        <f>IF(WEEKDAY(A13)=1,SUM(E7:E13),"")</f>
        <v/>
      </c>
      <c r="L13" s="31" t="str">
        <f>IF(WEEKDAY(A13)=1,SUM(F7:F13),"")</f>
        <v/>
      </c>
      <c r="M13" s="30" t="str">
        <f>IF(WEEKDAY(A13)=1,SUM(G7:G13),"")</f>
        <v/>
      </c>
      <c r="P13" s="8">
        <v>43009</v>
      </c>
      <c r="Q13" s="31">
        <v>0.27599999999999986</v>
      </c>
      <c r="R13" s="31">
        <v>0.29743999999999976</v>
      </c>
      <c r="S13" s="30">
        <v>0.84999999999999987</v>
      </c>
      <c r="T13" s="31">
        <v>26.200000000000003</v>
      </c>
      <c r="U13" s="31">
        <v>6.6232543999999951</v>
      </c>
      <c r="V13" s="30">
        <v>2.4837203999999979</v>
      </c>
    </row>
    <row r="14" spans="1:22" ht="15.6" thickTop="1" thickBot="1" x14ac:dyDescent="0.4">
      <c r="A14" s="8">
        <f>inputs_S1!G8</f>
        <v>42936</v>
      </c>
      <c r="B14" s="44">
        <f>+inputs_S1!I8</f>
        <v>0.57291666666666596</v>
      </c>
      <c r="C14" s="27">
        <f t="shared" si="0"/>
        <v>0.72499999999999898</v>
      </c>
      <c r="D14" s="28">
        <v>0.85</v>
      </c>
      <c r="E14" s="45">
        <f>+inputs_S1!L8</f>
        <v>1.74</v>
      </c>
      <c r="F14" s="27">
        <f t="shared" si="1"/>
        <v>1.0722749999999983</v>
      </c>
      <c r="G14" s="29">
        <f t="shared" si="2"/>
        <v>0.4021031249999994</v>
      </c>
      <c r="H14" s="31" t="str">
        <f t="shared" ref="H14:H77" si="4">IF(WEEKDAY(A14)=1,AVERAGE(B8:B14),"")</f>
        <v/>
      </c>
      <c r="I14" s="31" t="str">
        <f t="shared" si="3"/>
        <v/>
      </c>
      <c r="J14" s="30" t="str">
        <f t="shared" ref="J14:J77" si="5">IF(WEEKDAY(A14)=1,AVERAGE(D8:D14),"")</f>
        <v/>
      </c>
      <c r="K14" s="31" t="str">
        <f>IF(WEEKDAY(A14)=1,SUM(#REF!),"")</f>
        <v/>
      </c>
      <c r="L14" s="31" t="str">
        <f t="shared" ref="L14:L77" si="6">IF(WEEKDAY(A14)=1,SUM(F8:F14),"")</f>
        <v/>
      </c>
      <c r="M14" s="30" t="str">
        <f>IF(WEEKDAY(A14)=1,SUM(#REF!),"")</f>
        <v/>
      </c>
      <c r="P14" s="8">
        <v>43016</v>
      </c>
      <c r="Q14" s="31">
        <v>0.28628571428571387</v>
      </c>
      <c r="R14" s="31">
        <v>0.3122514285714279</v>
      </c>
      <c r="S14" s="30">
        <v>0.84999999999999987</v>
      </c>
      <c r="T14" s="31">
        <v>31.179999999999996</v>
      </c>
      <c r="U14" s="31">
        <v>8.2592011199999842</v>
      </c>
      <c r="V14" s="30">
        <v>3.0972004199999938</v>
      </c>
    </row>
    <row r="15" spans="1:22" ht="15.6" thickTop="1" thickBot="1" x14ac:dyDescent="0.4">
      <c r="A15" s="8">
        <f>inputs_S1!G9</f>
        <v>42937</v>
      </c>
      <c r="B15" s="44">
        <f>+inputs_S1!I9</f>
        <v>0.56916666666666593</v>
      </c>
      <c r="C15" s="27">
        <f t="shared" si="0"/>
        <v>0.71959999999999891</v>
      </c>
      <c r="D15" s="28">
        <v>0.85</v>
      </c>
      <c r="E15" s="45">
        <f>+inputs_S1!L9</f>
        <v>0.81</v>
      </c>
      <c r="F15" s="27">
        <f t="shared" si="1"/>
        <v>0.49544459999999929</v>
      </c>
      <c r="G15" s="29">
        <f t="shared" si="2"/>
        <v>0.18579172499999974</v>
      </c>
      <c r="H15" s="31" t="str">
        <f t="shared" si="4"/>
        <v/>
      </c>
      <c r="I15" s="31" t="str">
        <f t="shared" si="3"/>
        <v/>
      </c>
      <c r="J15" s="30" t="str">
        <f t="shared" si="5"/>
        <v/>
      </c>
      <c r="K15" s="31" t="str">
        <f>IF(WEEKDAY(A15)=1,SUM(E4:E15),"")</f>
        <v/>
      </c>
      <c r="L15" s="31" t="str">
        <f t="shared" si="6"/>
        <v/>
      </c>
      <c r="M15" s="30" t="str">
        <f>IF(WEEKDAY(A15)=1,SUM(G5:G15),"")</f>
        <v/>
      </c>
      <c r="P15" s="8">
        <v>43023</v>
      </c>
      <c r="Q15" s="31">
        <v>0.3079999999999995</v>
      </c>
      <c r="R15" s="31">
        <v>0.34351999999999938</v>
      </c>
      <c r="S15" s="30">
        <v>0.84999999999999987</v>
      </c>
      <c r="T15" s="31">
        <v>31.759999999999998</v>
      </c>
      <c r="U15" s="31">
        <v>9.2967750399999822</v>
      </c>
      <c r="V15" s="30">
        <v>3.4862906399999938</v>
      </c>
    </row>
    <row r="16" spans="1:22" ht="15.6" thickTop="1" thickBot="1" x14ac:dyDescent="0.4">
      <c r="A16" s="8">
        <f>inputs_S1!G10</f>
        <v>42938</v>
      </c>
      <c r="B16" s="44">
        <f>+inputs_S1!I10</f>
        <v>0.5654166666666659</v>
      </c>
      <c r="C16" s="27">
        <f t="shared" si="0"/>
        <v>0.71419999999999884</v>
      </c>
      <c r="D16" s="28">
        <v>0.85</v>
      </c>
      <c r="E16" s="45">
        <f>+inputs_S1!L10</f>
        <v>0.94</v>
      </c>
      <c r="F16" s="27">
        <f t="shared" si="1"/>
        <v>0.57064579999999898</v>
      </c>
      <c r="G16" s="29">
        <f t="shared" si="2"/>
        <v>0.21399217499999962</v>
      </c>
      <c r="H16" s="31" t="str">
        <f t="shared" si="4"/>
        <v/>
      </c>
      <c r="I16" s="31" t="str">
        <f t="shared" si="3"/>
        <v/>
      </c>
      <c r="J16" s="30" t="str">
        <f t="shared" si="5"/>
        <v/>
      </c>
      <c r="K16" s="31" t="str">
        <f>IF(WEEKDAY(A16)=1,SUM(E5:E16),"")</f>
        <v/>
      </c>
      <c r="L16" s="31" t="str">
        <f t="shared" si="6"/>
        <v/>
      </c>
      <c r="M16" s="30" t="str">
        <f>IF(WEEKDAY(A16)=1,SUM(G5:G16),"")</f>
        <v/>
      </c>
      <c r="P16" s="8">
        <v>43030</v>
      </c>
      <c r="Q16" s="31">
        <v>0.33261904761904743</v>
      </c>
      <c r="R16" s="31">
        <v>0.37897142857142824</v>
      </c>
      <c r="S16" s="30">
        <v>0.84999999999999987</v>
      </c>
      <c r="T16" s="31">
        <v>35.53</v>
      </c>
      <c r="U16" s="31">
        <v>11.470411359999991</v>
      </c>
      <c r="V16" s="30">
        <v>4.3014042599999964</v>
      </c>
    </row>
    <row r="17" spans="1:22" ht="15.6" thickTop="1" thickBot="1" x14ac:dyDescent="0.4">
      <c r="A17" s="8">
        <f>inputs_S1!G11</f>
        <v>42939</v>
      </c>
      <c r="B17" s="44">
        <f>+inputs_S1!I11</f>
        <v>0.56166666666666587</v>
      </c>
      <c r="C17" s="27">
        <f t="shared" si="0"/>
        <v>0.70879999999999888</v>
      </c>
      <c r="D17" s="28">
        <v>0.85</v>
      </c>
      <c r="E17" s="45">
        <f>+inputs_S1!L11</f>
        <v>1.54</v>
      </c>
      <c r="F17" s="27">
        <f>C17*D17*E17</f>
        <v>0.92781919999999851</v>
      </c>
      <c r="G17" s="29">
        <f t="shared" si="2"/>
        <v>0.34793219999999947</v>
      </c>
      <c r="H17" s="31">
        <f>IF(WEEKDAY(A17)=1,AVERAGE(B11:B17),"")</f>
        <v>0.57430555555555485</v>
      </c>
      <c r="I17" s="31">
        <f t="shared" si="3"/>
        <v>0.72699999999999909</v>
      </c>
      <c r="J17" s="30">
        <f t="shared" si="5"/>
        <v>0.85</v>
      </c>
      <c r="K17" s="31">
        <f>IF(WEEKDAY(A17)=1,SUM(E6:E17),"")</f>
        <v>10.760000000000002</v>
      </c>
      <c r="L17" s="31">
        <f t="shared" si="6"/>
        <v>6.7041369999999922</v>
      </c>
      <c r="M17" s="30">
        <f>IF(WEEKDAY(A17)=1,SUM(G6:G17),"")</f>
        <v>2.5140513749999971</v>
      </c>
      <c r="P17" s="8">
        <v>43037</v>
      </c>
      <c r="Q17" s="31">
        <v>0.39104761904761892</v>
      </c>
      <c r="R17" s="31">
        <v>0.46310857142857126</v>
      </c>
      <c r="S17" s="30">
        <v>0.84999999999999987</v>
      </c>
      <c r="T17" s="31">
        <v>31.259999999999998</v>
      </c>
      <c r="U17" s="31">
        <v>12.129203519999995</v>
      </c>
      <c r="V17" s="30">
        <v>4.5484513199999981</v>
      </c>
    </row>
    <row r="18" spans="1:22" ht="15.6" thickTop="1" thickBot="1" x14ac:dyDescent="0.4">
      <c r="A18" s="8">
        <f>inputs_S1!G12</f>
        <v>42940</v>
      </c>
      <c r="B18" s="44">
        <f>+inputs_S1!I12</f>
        <v>0.55791666666666584</v>
      </c>
      <c r="C18" s="27">
        <f t="shared" si="0"/>
        <v>0.7033999999999988</v>
      </c>
      <c r="D18" s="28">
        <v>0.85</v>
      </c>
      <c r="E18" s="45">
        <f>+inputs_S1!L12</f>
        <v>1.63</v>
      </c>
      <c r="F18" s="27">
        <f t="shared" si="1"/>
        <v>0.97456069999999817</v>
      </c>
      <c r="G18" s="29">
        <f t="shared" si="2"/>
        <v>0.36546026249999936</v>
      </c>
      <c r="H18" s="31" t="str">
        <f t="shared" si="4"/>
        <v/>
      </c>
      <c r="I18" s="31" t="str">
        <f t="shared" si="3"/>
        <v/>
      </c>
      <c r="J18" s="30" t="str">
        <f t="shared" si="5"/>
        <v/>
      </c>
      <c r="K18" s="31" t="str">
        <f t="shared" ref="K18:K81" si="7">IF(WEEKDAY(A18)=1,SUM(E12:E18),"")</f>
        <v/>
      </c>
      <c r="L18" s="31" t="str">
        <f t="shared" si="6"/>
        <v/>
      </c>
      <c r="M18" s="30" t="str">
        <f t="shared" ref="M18:M81" si="8">IF(WEEKDAY(A18)=1,SUM(G12:G18),"")</f>
        <v/>
      </c>
      <c r="P18" s="8">
        <v>43044</v>
      </c>
      <c r="Q18" s="31">
        <v>0.45911111111111103</v>
      </c>
      <c r="R18" s="31">
        <v>0.56111999999999973</v>
      </c>
      <c r="S18" s="30">
        <v>0.84999999999999987</v>
      </c>
      <c r="T18" s="31">
        <v>35.449999999999996</v>
      </c>
      <c r="U18" s="31">
        <v>16.915700399999992</v>
      </c>
      <c r="V18" s="30">
        <v>6.3433876499999986</v>
      </c>
    </row>
    <row r="19" spans="1:22" ht="15.6" thickTop="1" thickBot="1" x14ac:dyDescent="0.4">
      <c r="A19" s="8">
        <f>inputs_S1!G13</f>
        <v>42941</v>
      </c>
      <c r="B19" s="44">
        <f>+inputs_S1!I13</f>
        <v>0.55416666666666581</v>
      </c>
      <c r="C19" s="27">
        <f t="shared" si="0"/>
        <v>0.69799999999999873</v>
      </c>
      <c r="D19" s="28">
        <v>0.85</v>
      </c>
      <c r="E19" s="45">
        <f>+inputs_S1!L13</f>
        <v>1.41</v>
      </c>
      <c r="F19" s="27">
        <f t="shared" si="1"/>
        <v>0.83655299999999844</v>
      </c>
      <c r="G19" s="29">
        <f t="shared" si="2"/>
        <v>0.31370737499999946</v>
      </c>
      <c r="H19" s="31" t="str">
        <f t="shared" si="4"/>
        <v/>
      </c>
      <c r="I19" s="31" t="str">
        <f t="shared" si="3"/>
        <v/>
      </c>
      <c r="J19" s="30" t="str">
        <f t="shared" si="5"/>
        <v/>
      </c>
      <c r="K19" s="31" t="str">
        <f t="shared" si="7"/>
        <v/>
      </c>
      <c r="L19" s="31" t="str">
        <f t="shared" si="6"/>
        <v/>
      </c>
      <c r="M19" s="30" t="str">
        <f t="shared" si="8"/>
        <v/>
      </c>
      <c r="P19" s="8">
        <v>43051</v>
      </c>
      <c r="Q19" s="31">
        <v>0.51946031746031696</v>
      </c>
      <c r="R19" s="31">
        <v>0.64802285714285646</v>
      </c>
      <c r="S19" s="30">
        <v>0.84999999999999987</v>
      </c>
      <c r="T19" s="31">
        <v>39.099999999999994</v>
      </c>
      <c r="U19" s="31">
        <v>21.565664159999979</v>
      </c>
      <c r="V19" s="30">
        <v>8.0871240599999901</v>
      </c>
    </row>
    <row r="20" spans="1:22" ht="15.6" thickTop="1" thickBot="1" x14ac:dyDescent="0.4">
      <c r="A20" s="8">
        <f>inputs_S1!G14</f>
        <v>42942</v>
      </c>
      <c r="B20" s="44">
        <f>+inputs_S1!I14</f>
        <v>0.55041666666666578</v>
      </c>
      <c r="C20" s="27">
        <f t="shared" si="0"/>
        <v>0.69259999999999866</v>
      </c>
      <c r="D20" s="28">
        <v>0.85</v>
      </c>
      <c r="E20" s="45">
        <f>+inputs_S1!L14</f>
        <v>2.25</v>
      </c>
      <c r="F20" s="27">
        <f t="shared" si="1"/>
        <v>1.3245974999999974</v>
      </c>
      <c r="G20" s="29">
        <f t="shared" si="2"/>
        <v>0.49672406249999906</v>
      </c>
      <c r="H20" s="31" t="str">
        <f t="shared" si="4"/>
        <v/>
      </c>
      <c r="I20" s="31" t="str">
        <f t="shared" si="3"/>
        <v/>
      </c>
      <c r="J20" s="30" t="str">
        <f t="shared" si="5"/>
        <v/>
      </c>
      <c r="K20" s="31" t="str">
        <f t="shared" si="7"/>
        <v/>
      </c>
      <c r="L20" s="31" t="str">
        <f t="shared" si="6"/>
        <v/>
      </c>
      <c r="M20" s="30" t="str">
        <f t="shared" si="8"/>
        <v/>
      </c>
      <c r="P20" s="8">
        <v>43058</v>
      </c>
      <c r="Q20" s="31">
        <v>0.583238095238095</v>
      </c>
      <c r="R20" s="31">
        <v>0.73986285714285671</v>
      </c>
      <c r="S20" s="30">
        <v>0.84999999999999987</v>
      </c>
      <c r="T20" s="31">
        <v>35.65</v>
      </c>
      <c r="U20" s="31">
        <v>22.449121519999988</v>
      </c>
      <c r="V20" s="30">
        <v>8.418420569999995</v>
      </c>
    </row>
    <row r="21" spans="1:22" ht="15.6" thickTop="1" thickBot="1" x14ac:dyDescent="0.4">
      <c r="A21" s="8">
        <f>inputs_S1!G15</f>
        <v>42943</v>
      </c>
      <c r="B21" s="44">
        <f>+inputs_S1!I15</f>
        <v>0.54666666666666575</v>
      </c>
      <c r="C21" s="27">
        <f t="shared" si="0"/>
        <v>0.6871999999999987</v>
      </c>
      <c r="D21" s="28">
        <v>0.85</v>
      </c>
      <c r="E21" s="45">
        <f>+inputs_S1!L15</f>
        <v>1.22</v>
      </c>
      <c r="F21" s="27">
        <f t="shared" si="1"/>
        <v>0.71262639999999855</v>
      </c>
      <c r="G21" s="29">
        <f t="shared" si="2"/>
        <v>0.2672348999999995</v>
      </c>
      <c r="H21" s="31" t="str">
        <f t="shared" si="4"/>
        <v/>
      </c>
      <c r="I21" s="31" t="str">
        <f t="shared" si="3"/>
        <v/>
      </c>
      <c r="J21" s="30" t="str">
        <f t="shared" si="5"/>
        <v/>
      </c>
      <c r="K21" s="31" t="str">
        <f t="shared" si="7"/>
        <v/>
      </c>
      <c r="L21" s="31" t="str">
        <f t="shared" si="6"/>
        <v/>
      </c>
      <c r="M21" s="30" t="str">
        <f t="shared" si="8"/>
        <v/>
      </c>
      <c r="P21" s="8">
        <v>43065</v>
      </c>
      <c r="Q21" s="31">
        <v>0.61799999999999999</v>
      </c>
      <c r="R21" s="31">
        <v>0.78991999999999984</v>
      </c>
      <c r="S21" s="30">
        <v>0.84999999999999987</v>
      </c>
      <c r="T21" s="31">
        <v>35.669999999999995</v>
      </c>
      <c r="U21" s="31">
        <v>23.888583600000004</v>
      </c>
      <c r="V21" s="30">
        <v>8.9582188500000015</v>
      </c>
    </row>
    <row r="22" spans="1:22" ht="15.6" thickTop="1" thickBot="1" x14ac:dyDescent="0.4">
      <c r="A22" s="8">
        <f>inputs_S1!G16</f>
        <v>42944</v>
      </c>
      <c r="B22" s="44">
        <f>+inputs_S1!I16</f>
        <v>0.54291666666666571</v>
      </c>
      <c r="C22" s="27">
        <f t="shared" si="0"/>
        <v>0.68179999999999863</v>
      </c>
      <c r="D22" s="28">
        <v>0.85</v>
      </c>
      <c r="E22" s="45">
        <f>+inputs_S1!L16</f>
        <v>1.1599999999999999</v>
      </c>
      <c r="F22" s="27">
        <f t="shared" si="1"/>
        <v>0.67225479999999849</v>
      </c>
      <c r="G22" s="29">
        <f t="shared" si="2"/>
        <v>0.25209554999999945</v>
      </c>
      <c r="H22" s="31" t="str">
        <f t="shared" si="4"/>
        <v/>
      </c>
      <c r="I22" s="31" t="str">
        <f t="shared" si="3"/>
        <v/>
      </c>
      <c r="J22" s="30" t="str">
        <f t="shared" si="5"/>
        <v/>
      </c>
      <c r="K22" s="31" t="str">
        <f t="shared" si="7"/>
        <v/>
      </c>
      <c r="L22" s="31" t="str">
        <f t="shared" si="6"/>
        <v/>
      </c>
      <c r="M22" s="30" t="str">
        <f t="shared" si="8"/>
        <v/>
      </c>
      <c r="P22" s="8">
        <v>43072</v>
      </c>
      <c r="Q22" s="31">
        <v>0.66114285714285703</v>
      </c>
      <c r="R22" s="31">
        <v>0.85204571428571418</v>
      </c>
      <c r="S22" s="30">
        <v>0.84999999999999987</v>
      </c>
      <c r="T22" s="31">
        <v>32.29</v>
      </c>
      <c r="U22" s="31">
        <v>23.403972079999996</v>
      </c>
      <c r="V22" s="30">
        <v>8.7764895299999992</v>
      </c>
    </row>
    <row r="23" spans="1:22" ht="15.6" thickTop="1" thickBot="1" x14ac:dyDescent="0.4">
      <c r="A23" s="8">
        <f>inputs_S1!G17</f>
        <v>42945</v>
      </c>
      <c r="B23" s="44">
        <f>+inputs_S1!I17</f>
        <v>0.53916666666666568</v>
      </c>
      <c r="C23" s="27">
        <f t="shared" si="0"/>
        <v>0.67639999999999856</v>
      </c>
      <c r="D23" s="28">
        <v>0.85</v>
      </c>
      <c r="E23" s="45">
        <f>+inputs_S1!L17</f>
        <v>1.44</v>
      </c>
      <c r="F23" s="27">
        <f t="shared" si="1"/>
        <v>0.82791359999999825</v>
      </c>
      <c r="G23" s="29">
        <f t="shared" si="2"/>
        <v>0.31046759999999934</v>
      </c>
      <c r="H23" s="31" t="str">
        <f t="shared" si="4"/>
        <v/>
      </c>
      <c r="I23" s="31" t="str">
        <f t="shared" si="3"/>
        <v/>
      </c>
      <c r="J23" s="30" t="str">
        <f t="shared" si="5"/>
        <v/>
      </c>
      <c r="K23" s="31" t="str">
        <f t="shared" si="7"/>
        <v/>
      </c>
      <c r="L23" s="31" t="str">
        <f t="shared" si="6"/>
        <v/>
      </c>
      <c r="M23" s="30" t="str">
        <f t="shared" si="8"/>
        <v/>
      </c>
      <c r="P23" s="8">
        <v>43079</v>
      </c>
      <c r="Q23" s="31">
        <v>0.69276190476190436</v>
      </c>
      <c r="R23" s="31">
        <v>0.89757714285714241</v>
      </c>
      <c r="S23" s="30">
        <v>0.84999999999999987</v>
      </c>
      <c r="T23" s="31">
        <v>37.46</v>
      </c>
      <c r="U23" s="31">
        <v>28.583547039999985</v>
      </c>
      <c r="V23" s="30">
        <v>10.718830139999994</v>
      </c>
    </row>
    <row r="24" spans="1:22" ht="15.6" thickTop="1" thickBot="1" x14ac:dyDescent="0.4">
      <c r="A24" s="8">
        <f>inputs_S1!G18</f>
        <v>42946</v>
      </c>
      <c r="B24" s="44">
        <f>+inputs_S1!I18</f>
        <v>0.53541666666666565</v>
      </c>
      <c r="C24" s="27">
        <f t="shared" si="0"/>
        <v>0.67099999999999849</v>
      </c>
      <c r="D24" s="28">
        <v>0.85</v>
      </c>
      <c r="E24" s="45">
        <f>+inputs_S1!L18</f>
        <v>1.62</v>
      </c>
      <c r="F24" s="27">
        <f t="shared" si="1"/>
        <v>0.92396699999999798</v>
      </c>
      <c r="G24" s="29">
        <f t="shared" si="2"/>
        <v>0.34648762499999924</v>
      </c>
      <c r="H24" s="31">
        <f t="shared" si="4"/>
        <v>0.54666666666666575</v>
      </c>
      <c r="I24" s="31">
        <f t="shared" si="3"/>
        <v>0.6871999999999987</v>
      </c>
      <c r="J24" s="30">
        <f t="shared" si="5"/>
        <v>0.84999999999999987</v>
      </c>
      <c r="K24" s="31">
        <f t="shared" si="7"/>
        <v>10.73</v>
      </c>
      <c r="L24" s="31">
        <f t="shared" si="6"/>
        <v>6.2724729999999873</v>
      </c>
      <c r="M24" s="30">
        <f t="shared" si="8"/>
        <v>2.3521773749999957</v>
      </c>
      <c r="P24" s="8">
        <v>43086</v>
      </c>
      <c r="Q24" s="31">
        <v>0.70066666666666622</v>
      </c>
      <c r="R24" s="31">
        <v>0.90895999999999955</v>
      </c>
      <c r="S24" s="30">
        <v>0.84999999999999987</v>
      </c>
      <c r="T24" s="31">
        <v>33.71</v>
      </c>
      <c r="U24" s="31">
        <v>26.071813359999986</v>
      </c>
      <c r="V24" s="30">
        <v>9.7769300099999938</v>
      </c>
    </row>
    <row r="25" spans="1:22" ht="15.6" thickTop="1" thickBot="1" x14ac:dyDescent="0.4">
      <c r="A25" s="8">
        <f>inputs_S1!G19</f>
        <v>42947</v>
      </c>
      <c r="B25" s="44">
        <f>+inputs_S1!I19</f>
        <v>0.53166666666666562</v>
      </c>
      <c r="C25" s="27">
        <f t="shared" si="0"/>
        <v>0.66559999999999853</v>
      </c>
      <c r="D25" s="28">
        <v>0.85</v>
      </c>
      <c r="E25" s="45">
        <f>+inputs_S1!L19</f>
        <v>0.63</v>
      </c>
      <c r="F25" s="27">
        <f t="shared" si="1"/>
        <v>0.35642879999999921</v>
      </c>
      <c r="G25" s="29">
        <f t="shared" si="2"/>
        <v>0.13366079999999972</v>
      </c>
      <c r="H25" s="31" t="str">
        <f t="shared" si="4"/>
        <v/>
      </c>
      <c r="I25" s="31" t="str">
        <f t="shared" si="3"/>
        <v/>
      </c>
      <c r="J25" s="30" t="str">
        <f t="shared" si="5"/>
        <v/>
      </c>
      <c r="K25" s="31" t="str">
        <f t="shared" si="7"/>
        <v/>
      </c>
      <c r="L25" s="31" t="str">
        <f t="shared" si="6"/>
        <v/>
      </c>
      <c r="M25" s="30" t="str">
        <f t="shared" si="8"/>
        <v/>
      </c>
      <c r="P25" s="8">
        <v>43093</v>
      </c>
      <c r="Q25" s="31">
        <v>0.71933333333333294</v>
      </c>
      <c r="R25" s="31">
        <v>0.93583999999999923</v>
      </c>
      <c r="S25" s="30">
        <v>0.84999999999999987</v>
      </c>
      <c r="T25" s="31">
        <v>39.489999999999995</v>
      </c>
      <c r="U25" s="31">
        <v>31.416757519999976</v>
      </c>
      <c r="V25" s="30">
        <v>11.781284069999991</v>
      </c>
    </row>
    <row r="26" spans="1:22" ht="15.6" thickTop="1" thickBot="1" x14ac:dyDescent="0.4">
      <c r="A26" s="8">
        <f>inputs_S1!G20</f>
        <v>42948</v>
      </c>
      <c r="B26" s="44">
        <f>+inputs_S1!I20</f>
        <v>0.52791666666666559</v>
      </c>
      <c r="C26" s="27">
        <f t="shared" si="0"/>
        <v>0.66019999999999845</v>
      </c>
      <c r="D26" s="28">
        <v>0.85</v>
      </c>
      <c r="E26" s="45">
        <f>+inputs_S1!L20</f>
        <v>1.28</v>
      </c>
      <c r="F26" s="27">
        <f t="shared" si="1"/>
        <v>0.71829759999999843</v>
      </c>
      <c r="G26" s="29">
        <f t="shared" si="2"/>
        <v>0.26936159999999942</v>
      </c>
      <c r="H26" s="31" t="str">
        <f t="shared" si="4"/>
        <v/>
      </c>
      <c r="I26" s="31" t="str">
        <f t="shared" si="3"/>
        <v/>
      </c>
      <c r="J26" s="30" t="str">
        <f t="shared" si="5"/>
        <v/>
      </c>
      <c r="K26" s="31" t="str">
        <f t="shared" si="7"/>
        <v/>
      </c>
      <c r="L26" s="31" t="str">
        <f t="shared" si="6"/>
        <v/>
      </c>
      <c r="M26" s="30" t="str">
        <f t="shared" si="8"/>
        <v/>
      </c>
      <c r="P26" s="8">
        <v>43100</v>
      </c>
      <c r="Q26" s="31">
        <v>0.7406190476190474</v>
      </c>
      <c r="R26" s="31">
        <v>0.96649142857142822</v>
      </c>
      <c r="S26" s="30">
        <v>0.84999999999999987</v>
      </c>
      <c r="T26" s="31">
        <v>38.01</v>
      </c>
      <c r="U26" s="31">
        <v>31.217124479999988</v>
      </c>
      <c r="V26" s="30">
        <v>11.706421679999995</v>
      </c>
    </row>
    <row r="27" spans="1:22" ht="15.6" thickTop="1" thickBot="1" x14ac:dyDescent="0.4">
      <c r="A27" s="8">
        <f>inputs_S1!G21</f>
        <v>42949</v>
      </c>
      <c r="B27" s="44">
        <f>+inputs_S1!I21</f>
        <v>0.52416666666666556</v>
      </c>
      <c r="C27" s="27">
        <f t="shared" si="0"/>
        <v>0.65479999999999838</v>
      </c>
      <c r="D27" s="28">
        <v>0.85</v>
      </c>
      <c r="E27" s="45">
        <f>+inputs_S1!L21</f>
        <v>2.97</v>
      </c>
      <c r="F27" s="27">
        <f t="shared" si="1"/>
        <v>1.653042599999996</v>
      </c>
      <c r="G27" s="29">
        <f t="shared" si="2"/>
        <v>0.61989097499999857</v>
      </c>
      <c r="H27" s="31" t="str">
        <f t="shared" si="4"/>
        <v/>
      </c>
      <c r="I27" s="31" t="str">
        <f t="shared" si="3"/>
        <v/>
      </c>
      <c r="J27" s="30" t="str">
        <f t="shared" si="5"/>
        <v/>
      </c>
      <c r="K27" s="31" t="str">
        <f t="shared" si="7"/>
        <v/>
      </c>
      <c r="L27" s="31" t="str">
        <f t="shared" si="6"/>
        <v/>
      </c>
      <c r="M27" s="30" t="str">
        <f t="shared" si="8"/>
        <v/>
      </c>
      <c r="P27" s="8">
        <v>43107</v>
      </c>
      <c r="Q27" s="31">
        <v>0.7566666666666666</v>
      </c>
      <c r="R27" s="31">
        <v>0.98959999999999959</v>
      </c>
      <c r="S27" s="30">
        <v>0.84999999999999987</v>
      </c>
      <c r="T27" s="31">
        <v>40.28</v>
      </c>
      <c r="U27" s="31">
        <v>33.868966719999982</v>
      </c>
      <c r="V27" s="30">
        <v>12.700862519999998</v>
      </c>
    </row>
    <row r="28" spans="1:22" ht="15.6" thickTop="1" thickBot="1" x14ac:dyDescent="0.4">
      <c r="A28" s="8">
        <f>inputs_S1!G22</f>
        <v>42950</v>
      </c>
      <c r="B28" s="44">
        <f>+inputs_S1!I22</f>
        <v>0.52041666666666553</v>
      </c>
      <c r="C28" s="27">
        <f t="shared" si="0"/>
        <v>0.64939999999999831</v>
      </c>
      <c r="D28" s="28">
        <v>0.85</v>
      </c>
      <c r="E28" s="45">
        <f>+inputs_S1!L22</f>
        <v>0.96</v>
      </c>
      <c r="F28" s="27">
        <f t="shared" si="1"/>
        <v>0.52991039999999856</v>
      </c>
      <c r="G28" s="29">
        <f t="shared" si="2"/>
        <v>0.19871639999999946</v>
      </c>
      <c r="H28" s="31" t="str">
        <f t="shared" si="4"/>
        <v/>
      </c>
      <c r="I28" s="31" t="str">
        <f t="shared" si="3"/>
        <v/>
      </c>
      <c r="J28" s="30" t="str">
        <f t="shared" si="5"/>
        <v/>
      </c>
      <c r="K28" s="31" t="str">
        <f t="shared" si="7"/>
        <v/>
      </c>
      <c r="L28" s="31" t="str">
        <f t="shared" si="6"/>
        <v/>
      </c>
      <c r="M28" s="30" t="str">
        <f t="shared" si="8"/>
        <v/>
      </c>
      <c r="P28" s="8">
        <v>43114</v>
      </c>
      <c r="Q28" s="31">
        <v>0.77342857142857102</v>
      </c>
      <c r="R28" s="31">
        <v>1.0137371428571422</v>
      </c>
      <c r="S28" s="30">
        <v>0.84999999999999987</v>
      </c>
      <c r="T28" s="31">
        <v>34.56</v>
      </c>
      <c r="U28" s="31">
        <v>29.765679439999978</v>
      </c>
      <c r="V28" s="30">
        <v>11.162129789999993</v>
      </c>
    </row>
    <row r="29" spans="1:22" ht="15.6" thickTop="1" thickBot="1" x14ac:dyDescent="0.4">
      <c r="A29" s="8">
        <f>inputs_S1!G23</f>
        <v>42951</v>
      </c>
      <c r="B29" s="44">
        <f>+inputs_S1!I23</f>
        <v>0.5166666666666655</v>
      </c>
      <c r="C29" s="27">
        <f t="shared" si="0"/>
        <v>0.64399999999999835</v>
      </c>
      <c r="D29" s="28">
        <v>0.85</v>
      </c>
      <c r="E29" s="45">
        <f>+inputs_S1!L23</f>
        <v>1.58</v>
      </c>
      <c r="F29" s="27">
        <f t="shared" si="1"/>
        <v>0.86489199999999777</v>
      </c>
      <c r="G29" s="29">
        <f t="shared" si="2"/>
        <v>0.32433449999999919</v>
      </c>
      <c r="H29" s="31" t="str">
        <f t="shared" si="4"/>
        <v/>
      </c>
      <c r="I29" s="31" t="str">
        <f t="shared" si="3"/>
        <v/>
      </c>
      <c r="J29" s="30" t="str">
        <f t="shared" si="5"/>
        <v/>
      </c>
      <c r="K29" s="31" t="str">
        <f t="shared" si="7"/>
        <v/>
      </c>
      <c r="L29" s="31" t="str">
        <f t="shared" si="6"/>
        <v/>
      </c>
      <c r="M29" s="30" t="str">
        <f t="shared" si="8"/>
        <v/>
      </c>
      <c r="P29" s="8">
        <v>43121</v>
      </c>
      <c r="Q29" s="31">
        <v>0.77277777777777723</v>
      </c>
      <c r="R29" s="31">
        <v>1.0127999999999988</v>
      </c>
      <c r="S29" s="30">
        <v>0.84999999999999987</v>
      </c>
      <c r="T29" s="31">
        <v>37.120000000000005</v>
      </c>
      <c r="U29" s="31">
        <v>31.958014399999968</v>
      </c>
      <c r="V29" s="30">
        <v>11.984255399999988</v>
      </c>
    </row>
    <row r="30" spans="1:22" ht="15.6" thickTop="1" thickBot="1" x14ac:dyDescent="0.4">
      <c r="A30" s="8">
        <f>inputs_S1!G24</f>
        <v>42952</v>
      </c>
      <c r="B30" s="44">
        <f>+inputs_S1!I24</f>
        <v>0.51291666666666547</v>
      </c>
      <c r="C30" s="27">
        <f t="shared" si="0"/>
        <v>0.63859999999999828</v>
      </c>
      <c r="D30" s="28">
        <v>0.85</v>
      </c>
      <c r="E30" s="45">
        <f>+inputs_S1!L24</f>
        <v>1.62</v>
      </c>
      <c r="F30" s="27">
        <f t="shared" si="1"/>
        <v>0.8793521999999977</v>
      </c>
      <c r="G30" s="29">
        <f t="shared" si="2"/>
        <v>0.32975707499999918</v>
      </c>
      <c r="H30" s="31" t="str">
        <f t="shared" si="4"/>
        <v/>
      </c>
      <c r="I30" s="31" t="str">
        <f t="shared" si="3"/>
        <v/>
      </c>
      <c r="J30" s="30" t="str">
        <f t="shared" si="5"/>
        <v/>
      </c>
      <c r="K30" s="31" t="str">
        <f t="shared" si="7"/>
        <v/>
      </c>
      <c r="L30" s="31" t="str">
        <f t="shared" si="6"/>
        <v/>
      </c>
      <c r="M30" s="30" t="str">
        <f t="shared" si="8"/>
        <v/>
      </c>
      <c r="P30" s="8">
        <v>43128</v>
      </c>
      <c r="Q30" s="31">
        <v>0.76888888888888851</v>
      </c>
      <c r="R30" s="31">
        <v>1.0071999999999994</v>
      </c>
      <c r="S30" s="30">
        <v>0.84999999999999987</v>
      </c>
      <c r="T30" s="31">
        <v>38.989999999999995</v>
      </c>
      <c r="U30" s="31">
        <v>33.37932319999998</v>
      </c>
      <c r="V30" s="30">
        <v>12.517246199999992</v>
      </c>
    </row>
    <row r="31" spans="1:22" ht="15.6" thickTop="1" thickBot="1" x14ac:dyDescent="0.4">
      <c r="A31" s="8">
        <f>inputs_S1!G25</f>
        <v>42953</v>
      </c>
      <c r="B31" s="44">
        <f>+inputs_S1!I25</f>
        <v>0.50916666666666544</v>
      </c>
      <c r="C31" s="27">
        <f t="shared" si="0"/>
        <v>0.63319999999999821</v>
      </c>
      <c r="D31" s="28">
        <v>0.85</v>
      </c>
      <c r="E31" s="45">
        <f>+inputs_S1!L25</f>
        <v>2.4300000000000002</v>
      </c>
      <c r="F31" s="27">
        <f t="shared" si="1"/>
        <v>1.3078745999999963</v>
      </c>
      <c r="G31" s="29">
        <f t="shared" si="2"/>
        <v>0.49045297499999863</v>
      </c>
      <c r="H31" s="31">
        <f t="shared" si="4"/>
        <v>0.52041666666666553</v>
      </c>
      <c r="I31" s="31">
        <f t="shared" si="3"/>
        <v>0.64939999999999842</v>
      </c>
      <c r="J31" s="30">
        <f t="shared" si="5"/>
        <v>0.84999999999999987</v>
      </c>
      <c r="K31" s="31">
        <f t="shared" si="7"/>
        <v>11.47</v>
      </c>
      <c r="L31" s="31">
        <f t="shared" si="6"/>
        <v>6.3097981999999844</v>
      </c>
      <c r="M31" s="30">
        <f t="shared" si="8"/>
        <v>2.366174324999994</v>
      </c>
      <c r="P31" s="8">
        <v>43135</v>
      </c>
      <c r="Q31" s="31">
        <v>0.77738095238095173</v>
      </c>
      <c r="R31" s="31">
        <v>1.0194285714285702</v>
      </c>
      <c r="S31" s="30">
        <v>0.84999999999999987</v>
      </c>
      <c r="T31" s="31">
        <v>35.75</v>
      </c>
      <c r="U31" s="31">
        <v>30.983349999999966</v>
      </c>
      <c r="V31" s="30">
        <v>11.61875624999999</v>
      </c>
    </row>
    <row r="32" spans="1:22" ht="15.6" thickTop="1" thickBot="1" x14ac:dyDescent="0.4">
      <c r="A32" s="8">
        <f>inputs_S1!G26</f>
        <v>42954</v>
      </c>
      <c r="B32" s="44">
        <f>+inputs_S1!I26</f>
        <v>0.5054166666666654</v>
      </c>
      <c r="C32" s="27">
        <f t="shared" si="0"/>
        <v>0.62779999999999814</v>
      </c>
      <c r="D32" s="28">
        <v>0.85</v>
      </c>
      <c r="E32" s="45">
        <f>+inputs_S1!L26</f>
        <v>1.75</v>
      </c>
      <c r="F32" s="27">
        <f t="shared" si="1"/>
        <v>0.9338524999999972</v>
      </c>
      <c r="G32" s="29">
        <f t="shared" si="2"/>
        <v>0.35019468749999899</v>
      </c>
      <c r="H32" s="31" t="str">
        <f t="shared" si="4"/>
        <v/>
      </c>
      <c r="I32" s="31" t="str">
        <f t="shared" si="3"/>
        <v/>
      </c>
      <c r="J32" s="30" t="str">
        <f t="shared" si="5"/>
        <v/>
      </c>
      <c r="K32" s="31" t="str">
        <f t="shared" si="7"/>
        <v/>
      </c>
      <c r="L32" s="31" t="str">
        <f t="shared" si="6"/>
        <v/>
      </c>
      <c r="M32" s="30" t="str">
        <f t="shared" si="8"/>
        <v/>
      </c>
      <c r="P32" s="8">
        <v>43142</v>
      </c>
      <c r="Q32" s="31">
        <v>0.80238095238095164</v>
      </c>
      <c r="R32" s="31">
        <v>1.0554285714285701</v>
      </c>
      <c r="S32" s="30">
        <v>0.84999999999999987</v>
      </c>
      <c r="T32" s="31">
        <v>37.449999999999996</v>
      </c>
      <c r="U32" s="31">
        <v>33.606153714285675</v>
      </c>
      <c r="V32" s="30">
        <v>12.602307642857131</v>
      </c>
    </row>
    <row r="33" spans="1:22" ht="15.6" thickTop="1" thickBot="1" x14ac:dyDescent="0.4">
      <c r="A33" s="8">
        <f>inputs_S1!G27</f>
        <v>42955</v>
      </c>
      <c r="B33" s="44">
        <f>+inputs_S1!I27</f>
        <v>0.50166666666666537</v>
      </c>
      <c r="C33" s="27">
        <f t="shared" si="0"/>
        <v>0.62239999999999818</v>
      </c>
      <c r="D33" s="28">
        <v>0.85</v>
      </c>
      <c r="E33" s="45">
        <f>+inputs_S1!L27</f>
        <v>3.17</v>
      </c>
      <c r="F33" s="27">
        <f t="shared" si="1"/>
        <v>1.6770567999999948</v>
      </c>
      <c r="G33" s="29">
        <f t="shared" si="2"/>
        <v>0.62889629999999808</v>
      </c>
      <c r="H33" s="31" t="str">
        <f t="shared" si="4"/>
        <v/>
      </c>
      <c r="I33" s="31" t="str">
        <f t="shared" si="3"/>
        <v/>
      </c>
      <c r="J33" s="30" t="str">
        <f t="shared" si="5"/>
        <v/>
      </c>
      <c r="K33" s="31" t="str">
        <f t="shared" si="7"/>
        <v/>
      </c>
      <c r="L33" s="31" t="str">
        <f t="shared" si="6"/>
        <v/>
      </c>
      <c r="M33" s="30" t="str">
        <f t="shared" si="8"/>
        <v/>
      </c>
      <c r="P33" s="8">
        <v>43149</v>
      </c>
      <c r="Q33" s="31">
        <v>0.79499999999999971</v>
      </c>
      <c r="R33" s="31">
        <v>1.0447999999999993</v>
      </c>
      <c r="S33" s="30">
        <v>0.84999999999999987</v>
      </c>
      <c r="T33" s="31">
        <v>33.910000000000004</v>
      </c>
      <c r="U33" s="31">
        <v>30.152627999999979</v>
      </c>
      <c r="V33" s="30">
        <v>11.307235499999992</v>
      </c>
    </row>
    <row r="34" spans="1:22" ht="15.6" thickTop="1" thickBot="1" x14ac:dyDescent="0.4">
      <c r="A34" s="8">
        <f>inputs_S1!G28</f>
        <v>42956</v>
      </c>
      <c r="B34" s="44">
        <f>+inputs_S1!I28</f>
        <v>0.4979166666666654</v>
      </c>
      <c r="C34" s="27">
        <f t="shared" si="0"/>
        <v>0.61699999999999822</v>
      </c>
      <c r="D34" s="28">
        <v>0.85</v>
      </c>
      <c r="E34" s="45">
        <f>+inputs_S1!L28</f>
        <v>1.9</v>
      </c>
      <c r="F34" s="27">
        <f t="shared" si="1"/>
        <v>0.99645499999999698</v>
      </c>
      <c r="G34" s="29">
        <f t="shared" si="2"/>
        <v>0.37367062499999887</v>
      </c>
      <c r="H34" s="31" t="str">
        <f t="shared" si="4"/>
        <v/>
      </c>
      <c r="I34" s="31" t="str">
        <f t="shared" si="3"/>
        <v/>
      </c>
      <c r="J34" s="30" t="str">
        <f t="shared" si="5"/>
        <v/>
      </c>
      <c r="K34" s="31" t="str">
        <f t="shared" si="7"/>
        <v/>
      </c>
      <c r="L34" s="31" t="str">
        <f t="shared" si="6"/>
        <v/>
      </c>
      <c r="M34" s="30" t="str">
        <f t="shared" si="8"/>
        <v/>
      </c>
      <c r="P34" s="8">
        <v>43156</v>
      </c>
      <c r="Q34" s="31">
        <v>0.79142857142857082</v>
      </c>
      <c r="R34" s="31">
        <v>1.0396571428571419</v>
      </c>
      <c r="S34" s="30">
        <v>0.84999999999999987</v>
      </c>
      <c r="T34" s="31">
        <v>33.549999999999997</v>
      </c>
      <c r="U34" s="31">
        <v>29.626796239999969</v>
      </c>
      <c r="V34" s="30">
        <v>11.110048589999989</v>
      </c>
    </row>
    <row r="35" spans="1:22" ht="15.6" thickTop="1" thickBot="1" x14ac:dyDescent="0.4">
      <c r="A35" s="8">
        <f>inputs_S1!G29</f>
        <v>42957</v>
      </c>
      <c r="B35" s="44">
        <f>+inputs_S1!I29</f>
        <v>0.49416666666666542</v>
      </c>
      <c r="C35" s="27">
        <f t="shared" si="0"/>
        <v>0.61159999999999826</v>
      </c>
      <c r="D35" s="28">
        <v>0.85</v>
      </c>
      <c r="E35" s="45">
        <f>+inputs_S1!L29</f>
        <v>1.66</v>
      </c>
      <c r="F35" s="27">
        <f t="shared" si="1"/>
        <v>0.8629675999999975</v>
      </c>
      <c r="G35" s="29">
        <f t="shared" si="2"/>
        <v>0.32361284999999906</v>
      </c>
      <c r="H35" s="31" t="str">
        <f t="shared" si="4"/>
        <v/>
      </c>
      <c r="I35" s="31" t="str">
        <f t="shared" si="3"/>
        <v/>
      </c>
      <c r="J35" s="30" t="str">
        <f t="shared" si="5"/>
        <v/>
      </c>
      <c r="K35" s="31" t="str">
        <f t="shared" si="7"/>
        <v/>
      </c>
      <c r="L35" s="31" t="str">
        <f t="shared" si="6"/>
        <v/>
      </c>
      <c r="M35" s="30" t="str">
        <f t="shared" si="8"/>
        <v/>
      </c>
      <c r="P35" s="8">
        <v>43163</v>
      </c>
      <c r="Q35" s="31">
        <v>0.80047619047619001</v>
      </c>
      <c r="R35" s="31">
        <v>1.0526857142857136</v>
      </c>
      <c r="S35" s="30">
        <v>0.84999999999999987</v>
      </c>
      <c r="T35" s="31">
        <v>29.03</v>
      </c>
      <c r="U35" s="31">
        <v>25.998316239999987</v>
      </c>
      <c r="V35" s="30">
        <v>9.7493685899999942</v>
      </c>
    </row>
    <row r="36" spans="1:22" ht="15.6" thickTop="1" thickBot="1" x14ac:dyDescent="0.4">
      <c r="A36" s="8">
        <f>inputs_S1!G30</f>
        <v>42958</v>
      </c>
      <c r="B36" s="44">
        <f>+inputs_S1!I30</f>
        <v>0.49041666666666545</v>
      </c>
      <c r="C36" s="27">
        <f t="shared" si="0"/>
        <v>0.60619999999999818</v>
      </c>
      <c r="D36" s="28">
        <v>0.85</v>
      </c>
      <c r="E36" s="45">
        <f>+inputs_S1!L30</f>
        <v>0.91</v>
      </c>
      <c r="F36" s="27">
        <f t="shared" si="1"/>
        <v>0.46889569999999858</v>
      </c>
      <c r="G36" s="29">
        <f t="shared" si="2"/>
        <v>0.17583588749999948</v>
      </c>
      <c r="H36" s="31" t="str">
        <f t="shared" si="4"/>
        <v/>
      </c>
      <c r="I36" s="31" t="str">
        <f t="shared" si="3"/>
        <v/>
      </c>
      <c r="J36" s="30" t="str">
        <f t="shared" si="5"/>
        <v/>
      </c>
      <c r="K36" s="31" t="str">
        <f t="shared" si="7"/>
        <v/>
      </c>
      <c r="L36" s="31" t="str">
        <f t="shared" si="6"/>
        <v/>
      </c>
      <c r="M36" s="30" t="str">
        <f t="shared" si="8"/>
        <v/>
      </c>
      <c r="P36" s="8">
        <v>43170</v>
      </c>
      <c r="Q36" s="31">
        <v>0.78657142857142814</v>
      </c>
      <c r="R36" s="31">
        <v>1.0326628571428562</v>
      </c>
      <c r="S36" s="30">
        <v>0.84999999999999987</v>
      </c>
      <c r="T36" s="31">
        <v>30.809999999999995</v>
      </c>
      <c r="U36" s="31">
        <v>27.077560559999974</v>
      </c>
      <c r="V36" s="30">
        <v>10.154085209999991</v>
      </c>
    </row>
    <row r="37" spans="1:22" ht="15.6" thickTop="1" thickBot="1" x14ac:dyDescent="0.4">
      <c r="A37" s="8">
        <f>inputs_S1!G31</f>
        <v>42959</v>
      </c>
      <c r="B37" s="44">
        <f>+inputs_S1!I31</f>
        <v>0.48666666666666547</v>
      </c>
      <c r="C37" s="27">
        <f t="shared" si="0"/>
        <v>0.60079999999999822</v>
      </c>
      <c r="D37" s="28">
        <v>0.85</v>
      </c>
      <c r="E37" s="45">
        <f>+inputs_S1!L31</f>
        <v>1.67</v>
      </c>
      <c r="F37" s="27">
        <f t="shared" si="1"/>
        <v>0.85283559999999736</v>
      </c>
      <c r="G37" s="29">
        <f t="shared" si="2"/>
        <v>0.31981334999999905</v>
      </c>
      <c r="H37" s="31" t="str">
        <f t="shared" si="4"/>
        <v/>
      </c>
      <c r="I37" s="31" t="str">
        <f t="shared" si="3"/>
        <v/>
      </c>
      <c r="J37" s="30" t="str">
        <f t="shared" si="5"/>
        <v/>
      </c>
      <c r="K37" s="31" t="str">
        <f t="shared" si="7"/>
        <v/>
      </c>
      <c r="L37" s="31" t="str">
        <f t="shared" si="6"/>
        <v/>
      </c>
      <c r="M37" s="30" t="str">
        <f t="shared" si="8"/>
        <v/>
      </c>
      <c r="P37" s="8">
        <v>43177</v>
      </c>
      <c r="Q37" s="31">
        <v>0.7914047619047615</v>
      </c>
      <c r="R37" s="31">
        <v>1.0396228571428561</v>
      </c>
      <c r="S37" s="30">
        <v>0.84999999999999987</v>
      </c>
      <c r="T37" s="31">
        <v>32.690000000000005</v>
      </c>
      <c r="U37" s="31">
        <v>28.889047239999975</v>
      </c>
      <c r="V37" s="30">
        <v>10.833392714999992</v>
      </c>
    </row>
    <row r="38" spans="1:22" ht="15.6" thickTop="1" thickBot="1" x14ac:dyDescent="0.4">
      <c r="A38" s="8">
        <f>inputs_S1!G32</f>
        <v>42960</v>
      </c>
      <c r="B38" s="44">
        <f>+inputs_S1!I32</f>
        <v>0.4829166666666655</v>
      </c>
      <c r="C38" s="27">
        <f t="shared" si="0"/>
        <v>0.59539999999999826</v>
      </c>
      <c r="D38" s="28">
        <v>0.85</v>
      </c>
      <c r="E38" s="45">
        <f>+inputs_S1!L32</f>
        <v>2.3199999999999998</v>
      </c>
      <c r="F38" s="27">
        <f t="shared" si="1"/>
        <v>1.1741287999999963</v>
      </c>
      <c r="G38" s="29">
        <f t="shared" si="2"/>
        <v>0.44029829999999864</v>
      </c>
      <c r="H38" s="31">
        <f t="shared" si="4"/>
        <v>0.49416666666666542</v>
      </c>
      <c r="I38" s="31">
        <f t="shared" si="3"/>
        <v>0.61159999999999826</v>
      </c>
      <c r="J38" s="30">
        <f t="shared" si="5"/>
        <v>0.84999999999999987</v>
      </c>
      <c r="K38" s="31">
        <f t="shared" si="7"/>
        <v>13.38</v>
      </c>
      <c r="L38" s="31">
        <f t="shared" si="6"/>
        <v>6.9661919999999782</v>
      </c>
      <c r="M38" s="30">
        <f t="shared" si="8"/>
        <v>2.6123219999999918</v>
      </c>
      <c r="P38" s="8">
        <v>43184</v>
      </c>
      <c r="Q38" s="31">
        <v>0.79130952380952368</v>
      </c>
      <c r="R38" s="31">
        <v>1.0394857142857139</v>
      </c>
      <c r="S38" s="30">
        <v>0.84999999999999987</v>
      </c>
      <c r="T38" s="31">
        <v>32.72</v>
      </c>
      <c r="U38" s="31">
        <v>28.914712479999988</v>
      </c>
      <c r="V38" s="30">
        <v>10.843017179999997</v>
      </c>
    </row>
    <row r="39" spans="1:22" ht="15.6" thickTop="1" thickBot="1" x14ac:dyDescent="0.4">
      <c r="A39" s="8">
        <f>inputs_S1!G33</f>
        <v>42961</v>
      </c>
      <c r="B39" s="44">
        <f>+inputs_S1!I33</f>
        <v>0.47916666666666552</v>
      </c>
      <c r="C39" s="27">
        <f t="shared" si="0"/>
        <v>0.5899999999999983</v>
      </c>
      <c r="D39" s="28">
        <v>0.85</v>
      </c>
      <c r="E39" s="45">
        <f>+inputs_S1!L33</f>
        <v>2.73</v>
      </c>
      <c r="F39" s="27">
        <f t="shared" si="1"/>
        <v>1.369094999999996</v>
      </c>
      <c r="G39" s="29">
        <f t="shared" si="2"/>
        <v>0.51341062499999857</v>
      </c>
      <c r="H39" s="31" t="str">
        <f t="shared" si="4"/>
        <v/>
      </c>
      <c r="I39" s="31" t="str">
        <f t="shared" si="3"/>
        <v/>
      </c>
      <c r="J39" s="30" t="str">
        <f t="shared" si="5"/>
        <v/>
      </c>
      <c r="K39" s="31" t="str">
        <f t="shared" si="7"/>
        <v/>
      </c>
      <c r="L39" s="31" t="str">
        <f t="shared" si="6"/>
        <v/>
      </c>
      <c r="M39" s="30" t="str">
        <f t="shared" si="8"/>
        <v/>
      </c>
      <c r="P39" s="8">
        <v>43191</v>
      </c>
      <c r="Q39" s="31">
        <v>0.75647619047618997</v>
      </c>
      <c r="R39" s="31">
        <v>0.98932571428571392</v>
      </c>
      <c r="S39" s="30">
        <v>0.84999999999999987</v>
      </c>
      <c r="T39" s="31">
        <v>23.58</v>
      </c>
      <c r="U39" s="31">
        <v>27.191736159999984</v>
      </c>
      <c r="V39" s="30">
        <v>10.196901059999995</v>
      </c>
    </row>
    <row r="40" spans="1:22" ht="15.6" thickTop="1" thickBot="1" x14ac:dyDescent="0.4">
      <c r="A40" s="8">
        <f>inputs_S1!G34</f>
        <v>42962</v>
      </c>
      <c r="B40" s="44">
        <f>+inputs_S1!I34</f>
        <v>0.47541666666666554</v>
      </c>
      <c r="C40" s="27">
        <f t="shared" si="0"/>
        <v>0.58459999999999834</v>
      </c>
      <c r="D40" s="28">
        <v>0.85</v>
      </c>
      <c r="E40" s="45">
        <f>+inputs_S1!L34</f>
        <v>1.99</v>
      </c>
      <c r="F40" s="27">
        <f t="shared" si="1"/>
        <v>0.9888508999999972</v>
      </c>
      <c r="G40" s="29">
        <f t="shared" si="2"/>
        <v>0.37081908749999898</v>
      </c>
      <c r="H40" s="31" t="str">
        <f t="shared" si="4"/>
        <v/>
      </c>
      <c r="I40" s="31" t="str">
        <f t="shared" si="3"/>
        <v/>
      </c>
      <c r="J40" s="30" t="str">
        <f t="shared" si="5"/>
        <v/>
      </c>
      <c r="K40" s="31" t="str">
        <f t="shared" si="7"/>
        <v/>
      </c>
      <c r="L40" s="31" t="str">
        <f t="shared" si="6"/>
        <v/>
      </c>
      <c r="M40" s="30" t="str">
        <f t="shared" si="8"/>
        <v/>
      </c>
      <c r="P40" s="15"/>
      <c r="T40" s="18"/>
      <c r="U40" s="18"/>
      <c r="V40" s="18"/>
    </row>
    <row r="41" spans="1:22" ht="15.6" thickTop="1" thickBot="1" x14ac:dyDescent="0.4">
      <c r="A41" s="8">
        <f>inputs_S1!G35</f>
        <v>42963</v>
      </c>
      <c r="B41" s="44">
        <f>+inputs_S1!I35</f>
        <v>0.47166666666666557</v>
      </c>
      <c r="C41" s="27">
        <f t="shared" si="0"/>
        <v>0.57919999999999838</v>
      </c>
      <c r="D41" s="28">
        <v>0.85</v>
      </c>
      <c r="E41" s="45">
        <f>+inputs_S1!L35</f>
        <v>2.13</v>
      </c>
      <c r="F41" s="27">
        <f t="shared" si="1"/>
        <v>1.048641599999997</v>
      </c>
      <c r="G41" s="29">
        <f t="shared" si="2"/>
        <v>0.39324059999999889</v>
      </c>
      <c r="H41" s="31" t="str">
        <f t="shared" si="4"/>
        <v/>
      </c>
      <c r="I41" s="31" t="str">
        <f t="shared" si="3"/>
        <v/>
      </c>
      <c r="J41" s="30" t="str">
        <f t="shared" si="5"/>
        <v/>
      </c>
      <c r="K41" s="31" t="str">
        <f t="shared" si="7"/>
        <v/>
      </c>
      <c r="L41" s="31" t="str">
        <f t="shared" si="6"/>
        <v/>
      </c>
      <c r="M41" s="30" t="str">
        <f t="shared" si="8"/>
        <v/>
      </c>
      <c r="P41" s="15"/>
      <c r="T41" s="18"/>
      <c r="U41" s="18"/>
      <c r="V41" s="18"/>
    </row>
    <row r="42" spans="1:22" ht="15.6" thickTop="1" thickBot="1" x14ac:dyDescent="0.4">
      <c r="A42" s="8">
        <f>inputs_S1!G36</f>
        <v>42964</v>
      </c>
      <c r="B42" s="44">
        <f>+inputs_S1!I36</f>
        <v>0.46791666666666559</v>
      </c>
      <c r="C42" s="27">
        <f t="shared" si="0"/>
        <v>0.57379999999999842</v>
      </c>
      <c r="D42" s="28">
        <v>0.85</v>
      </c>
      <c r="E42" s="45">
        <f>+inputs_S1!L36</f>
        <v>2.5499999999999998</v>
      </c>
      <c r="F42" s="27">
        <f t="shared" si="1"/>
        <v>1.2437114999999965</v>
      </c>
      <c r="G42" s="29">
        <f t="shared" si="2"/>
        <v>0.46639181249999873</v>
      </c>
      <c r="H42" s="31" t="str">
        <f t="shared" si="4"/>
        <v/>
      </c>
      <c r="I42" s="31" t="str">
        <f t="shared" si="3"/>
        <v/>
      </c>
      <c r="J42" s="30" t="str">
        <f t="shared" si="5"/>
        <v/>
      </c>
      <c r="K42" s="31" t="str">
        <f t="shared" si="7"/>
        <v/>
      </c>
      <c r="L42" s="31" t="str">
        <f t="shared" si="6"/>
        <v/>
      </c>
      <c r="M42" s="30" t="str">
        <f t="shared" si="8"/>
        <v/>
      </c>
      <c r="P42" s="15"/>
      <c r="T42" s="18"/>
      <c r="U42" s="18"/>
      <c r="V42" s="18"/>
    </row>
    <row r="43" spans="1:22" ht="15.6" thickTop="1" thickBot="1" x14ac:dyDescent="0.4">
      <c r="A43" s="8">
        <f>inputs_S1!G37</f>
        <v>42965</v>
      </c>
      <c r="B43" s="44">
        <f>+inputs_S1!I37</f>
        <v>0.46416666666666562</v>
      </c>
      <c r="C43" s="27">
        <f t="shared" si="0"/>
        <v>0.56839999999999846</v>
      </c>
      <c r="D43" s="28">
        <v>0.85</v>
      </c>
      <c r="E43" s="45">
        <f>+inputs_S1!L37</f>
        <v>1.84</v>
      </c>
      <c r="F43" s="27">
        <f t="shared" si="1"/>
        <v>0.88897759999999759</v>
      </c>
      <c r="G43" s="29">
        <f t="shared" si="2"/>
        <v>0.33336659999999912</v>
      </c>
      <c r="H43" s="31" t="str">
        <f t="shared" si="4"/>
        <v/>
      </c>
      <c r="I43" s="31" t="str">
        <f t="shared" si="3"/>
        <v/>
      </c>
      <c r="J43" s="30" t="str">
        <f t="shared" si="5"/>
        <v/>
      </c>
      <c r="K43" s="31" t="str">
        <f t="shared" si="7"/>
        <v/>
      </c>
      <c r="L43" s="31" t="str">
        <f t="shared" si="6"/>
        <v/>
      </c>
      <c r="M43" s="30" t="str">
        <f t="shared" si="8"/>
        <v/>
      </c>
      <c r="P43" s="15"/>
      <c r="T43" s="18"/>
      <c r="U43" s="18"/>
      <c r="V43" s="18"/>
    </row>
    <row r="44" spans="1:22" ht="15.6" thickTop="1" thickBot="1" x14ac:dyDescent="0.4">
      <c r="A44" s="8">
        <f>inputs_S1!G38</f>
        <v>42966</v>
      </c>
      <c r="B44" s="44">
        <f>+inputs_S1!I38</f>
        <v>0.46041666666666564</v>
      </c>
      <c r="C44" s="27">
        <f t="shared" si="0"/>
        <v>0.5629999999999985</v>
      </c>
      <c r="D44" s="28">
        <v>0.85</v>
      </c>
      <c r="E44" s="45">
        <f>+inputs_S1!L38</f>
        <v>2.37</v>
      </c>
      <c r="F44" s="27">
        <f t="shared" si="1"/>
        <v>1.134163499999997</v>
      </c>
      <c r="G44" s="29">
        <f t="shared" si="2"/>
        <v>0.42531131249999887</v>
      </c>
      <c r="H44" s="31" t="str">
        <f t="shared" si="4"/>
        <v/>
      </c>
      <c r="I44" s="31" t="str">
        <f t="shared" si="3"/>
        <v/>
      </c>
      <c r="J44" s="30" t="str">
        <f t="shared" si="5"/>
        <v/>
      </c>
      <c r="K44" s="31" t="str">
        <f t="shared" si="7"/>
        <v/>
      </c>
      <c r="L44" s="31" t="str">
        <f t="shared" si="6"/>
        <v/>
      </c>
      <c r="M44" s="30" t="str">
        <f t="shared" si="8"/>
        <v/>
      </c>
      <c r="P44" s="15"/>
      <c r="T44" s="18"/>
      <c r="U44" s="18"/>
      <c r="V44" s="18"/>
    </row>
    <row r="45" spans="1:22" ht="15.6" thickTop="1" thickBot="1" x14ac:dyDescent="0.4">
      <c r="A45" s="8">
        <f>inputs_S1!G39</f>
        <v>42967</v>
      </c>
      <c r="B45" s="44">
        <f>+inputs_S1!I39</f>
        <v>0.456666666666666</v>
      </c>
      <c r="C45" s="27">
        <f t="shared" si="0"/>
        <v>0.55759999999999899</v>
      </c>
      <c r="D45" s="28">
        <v>0.85</v>
      </c>
      <c r="E45" s="45">
        <f>+inputs_S1!L39</f>
        <v>3.47</v>
      </c>
      <c r="F45" s="27">
        <f t="shared" si="1"/>
        <v>1.644641199999997</v>
      </c>
      <c r="G45" s="29">
        <f t="shared" si="2"/>
        <v>0.61674044999999889</v>
      </c>
      <c r="H45" s="31">
        <f t="shared" si="4"/>
        <v>0.4679166666666657</v>
      </c>
      <c r="I45" s="31">
        <f t="shared" si="3"/>
        <v>0.57379999999999853</v>
      </c>
      <c r="J45" s="30">
        <f t="shared" si="5"/>
        <v>0.84999999999999987</v>
      </c>
      <c r="K45" s="31">
        <f t="shared" si="7"/>
        <v>17.079999999999998</v>
      </c>
      <c r="L45" s="31">
        <f t="shared" si="6"/>
        <v>8.318081299999978</v>
      </c>
      <c r="M45" s="30">
        <f t="shared" si="8"/>
        <v>3.1192804874999922</v>
      </c>
      <c r="P45" s="15"/>
      <c r="T45" s="18"/>
      <c r="U45" s="18"/>
      <c r="V45" s="18"/>
    </row>
    <row r="46" spans="1:22" ht="15.6" thickTop="1" thickBot="1" x14ac:dyDescent="0.4">
      <c r="A46" s="8">
        <f>inputs_S1!G40</f>
        <v>42968</v>
      </c>
      <c r="B46" s="44">
        <f>+inputs_S1!I40</f>
        <v>0.44844444444444381</v>
      </c>
      <c r="C46" s="27">
        <f t="shared" si="0"/>
        <v>0.54575999999999913</v>
      </c>
      <c r="D46" s="28">
        <v>0.85</v>
      </c>
      <c r="E46" s="45">
        <f>+inputs_S1!L40</f>
        <v>4.28</v>
      </c>
      <c r="F46" s="27">
        <f t="shared" si="1"/>
        <v>1.9854748799999968</v>
      </c>
      <c r="G46" s="29">
        <f t="shared" si="2"/>
        <v>0.74455307999999887</v>
      </c>
      <c r="H46" s="31" t="str">
        <f t="shared" si="4"/>
        <v/>
      </c>
      <c r="I46" s="31" t="str">
        <f t="shared" si="3"/>
        <v/>
      </c>
      <c r="J46" s="30" t="str">
        <f t="shared" si="5"/>
        <v/>
      </c>
      <c r="K46" s="31" t="str">
        <f t="shared" si="7"/>
        <v/>
      </c>
      <c r="L46" s="31" t="str">
        <f t="shared" si="6"/>
        <v/>
      </c>
      <c r="M46" s="30" t="str">
        <f t="shared" si="8"/>
        <v/>
      </c>
      <c r="P46" s="15"/>
      <c r="T46" s="18"/>
      <c r="U46" s="18"/>
      <c r="V46" s="18"/>
    </row>
    <row r="47" spans="1:22" ht="15.6" thickTop="1" thickBot="1" x14ac:dyDescent="0.4">
      <c r="A47" s="8">
        <f>inputs_S1!G41</f>
        <v>42969</v>
      </c>
      <c r="B47" s="44">
        <f>+inputs_S1!I41</f>
        <v>0.44022222222222163</v>
      </c>
      <c r="C47" s="27">
        <f t="shared" si="0"/>
        <v>0.53391999999999917</v>
      </c>
      <c r="D47" s="28">
        <v>0.85</v>
      </c>
      <c r="E47" s="45">
        <f>+inputs_S1!L41</f>
        <v>1.27</v>
      </c>
      <c r="F47" s="27">
        <f t="shared" si="1"/>
        <v>0.57636663999999915</v>
      </c>
      <c r="G47" s="29">
        <f t="shared" si="2"/>
        <v>0.21613748999999968</v>
      </c>
      <c r="H47" s="31" t="str">
        <f t="shared" si="4"/>
        <v/>
      </c>
      <c r="I47" s="31" t="str">
        <f t="shared" si="3"/>
        <v/>
      </c>
      <c r="J47" s="30" t="str">
        <f t="shared" si="5"/>
        <v/>
      </c>
      <c r="K47" s="31" t="str">
        <f t="shared" si="7"/>
        <v/>
      </c>
      <c r="L47" s="31" t="str">
        <f t="shared" si="6"/>
        <v/>
      </c>
      <c r="M47" s="30" t="str">
        <f t="shared" si="8"/>
        <v/>
      </c>
      <c r="P47" s="15"/>
      <c r="T47" s="18"/>
      <c r="U47" s="18"/>
      <c r="V47" s="18"/>
    </row>
    <row r="48" spans="1:22" ht="15.6" thickTop="1" thickBot="1" x14ac:dyDescent="0.4">
      <c r="A48" s="8">
        <f>inputs_S1!G42</f>
        <v>42970</v>
      </c>
      <c r="B48" s="44">
        <f>+inputs_S1!I42</f>
        <v>0.43199999999999944</v>
      </c>
      <c r="C48" s="27">
        <f t="shared" si="0"/>
        <v>0.52207999999999921</v>
      </c>
      <c r="D48" s="28">
        <v>0.85</v>
      </c>
      <c r="E48" s="45">
        <f>+inputs_S1!L42</f>
        <v>2.38</v>
      </c>
      <c r="F48" s="27">
        <f t="shared" si="1"/>
        <v>1.0561678399999983</v>
      </c>
      <c r="G48" s="29">
        <f t="shared" si="2"/>
        <v>0.39606293999999936</v>
      </c>
      <c r="H48" s="31" t="str">
        <f t="shared" si="4"/>
        <v/>
      </c>
      <c r="I48" s="31" t="str">
        <f t="shared" si="3"/>
        <v/>
      </c>
      <c r="J48" s="30" t="str">
        <f t="shared" si="5"/>
        <v/>
      </c>
      <c r="K48" s="31" t="str">
        <f t="shared" si="7"/>
        <v/>
      </c>
      <c r="L48" s="31" t="str">
        <f t="shared" si="6"/>
        <v/>
      </c>
      <c r="M48" s="30" t="str">
        <f t="shared" si="8"/>
        <v/>
      </c>
      <c r="P48" s="15"/>
      <c r="T48" s="18"/>
      <c r="U48" s="18"/>
      <c r="V48" s="18"/>
    </row>
    <row r="49" spans="1:22" ht="15.6" thickTop="1" thickBot="1" x14ac:dyDescent="0.4">
      <c r="A49" s="8">
        <f>inputs_S1!G43</f>
        <v>42971</v>
      </c>
      <c r="B49" s="44">
        <f>+inputs_S1!I43</f>
        <v>0.42377777777777725</v>
      </c>
      <c r="C49" s="27">
        <f t="shared" si="0"/>
        <v>0.51023999999999925</v>
      </c>
      <c r="D49" s="28">
        <v>0.85</v>
      </c>
      <c r="E49" s="45">
        <f>+inputs_S1!L43</f>
        <v>1.72</v>
      </c>
      <c r="F49" s="27">
        <f t="shared" si="1"/>
        <v>0.74597087999999889</v>
      </c>
      <c r="G49" s="29">
        <f t="shared" si="2"/>
        <v>0.27973907999999958</v>
      </c>
      <c r="H49" s="31" t="str">
        <f t="shared" si="4"/>
        <v/>
      </c>
      <c r="I49" s="31" t="str">
        <f t="shared" si="3"/>
        <v/>
      </c>
      <c r="J49" s="30" t="str">
        <f t="shared" si="5"/>
        <v/>
      </c>
      <c r="K49" s="31" t="str">
        <f t="shared" si="7"/>
        <v/>
      </c>
      <c r="L49" s="31" t="str">
        <f t="shared" si="6"/>
        <v/>
      </c>
      <c r="M49" s="30" t="str">
        <f t="shared" si="8"/>
        <v/>
      </c>
      <c r="P49" s="15"/>
      <c r="T49" s="18"/>
      <c r="U49" s="18"/>
      <c r="V49" s="18"/>
    </row>
    <row r="50" spans="1:22" ht="15.6" thickTop="1" thickBot="1" x14ac:dyDescent="0.4">
      <c r="A50" s="8">
        <f>inputs_S1!G44</f>
        <v>42972</v>
      </c>
      <c r="B50" s="44">
        <f>+inputs_S1!I44</f>
        <v>0.41555555555555507</v>
      </c>
      <c r="C50" s="27">
        <f t="shared" si="0"/>
        <v>0.49839999999999929</v>
      </c>
      <c r="D50" s="28">
        <v>0.85</v>
      </c>
      <c r="E50" s="45">
        <f>+inputs_S1!L44</f>
        <v>2.34</v>
      </c>
      <c r="F50" s="27">
        <f t="shared" si="1"/>
        <v>0.99131759999999858</v>
      </c>
      <c r="G50" s="29">
        <f t="shared" si="2"/>
        <v>0.37174409999999947</v>
      </c>
      <c r="H50" s="31" t="str">
        <f t="shared" si="4"/>
        <v/>
      </c>
      <c r="I50" s="31" t="str">
        <f t="shared" si="3"/>
        <v/>
      </c>
      <c r="J50" s="30" t="str">
        <f t="shared" si="5"/>
        <v/>
      </c>
      <c r="K50" s="31" t="str">
        <f t="shared" si="7"/>
        <v/>
      </c>
      <c r="L50" s="31" t="str">
        <f t="shared" si="6"/>
        <v/>
      </c>
      <c r="M50" s="30" t="str">
        <f t="shared" si="8"/>
        <v/>
      </c>
      <c r="P50" s="15"/>
      <c r="T50" s="18"/>
      <c r="U50" s="18"/>
      <c r="V50" s="18"/>
    </row>
    <row r="51" spans="1:22" ht="15.6" thickTop="1" thickBot="1" x14ac:dyDescent="0.4">
      <c r="A51" s="8">
        <f>inputs_S1!G45</f>
        <v>42973</v>
      </c>
      <c r="B51" s="44">
        <f>+inputs_S1!I45</f>
        <v>0.40733333333333288</v>
      </c>
      <c r="C51" s="27">
        <f t="shared" si="0"/>
        <v>0.48655999999999933</v>
      </c>
      <c r="D51" s="28">
        <v>0.85</v>
      </c>
      <c r="E51" s="45">
        <f>+inputs_S1!L45</f>
        <v>2.98</v>
      </c>
      <c r="F51" s="27">
        <f t="shared" si="1"/>
        <v>1.2324564799999984</v>
      </c>
      <c r="G51" s="29">
        <f t="shared" si="2"/>
        <v>0.4621711799999994</v>
      </c>
      <c r="H51" s="31" t="str">
        <f t="shared" si="4"/>
        <v/>
      </c>
      <c r="I51" s="31" t="str">
        <f t="shared" si="3"/>
        <v/>
      </c>
      <c r="J51" s="30" t="str">
        <f t="shared" si="5"/>
        <v/>
      </c>
      <c r="K51" s="31" t="str">
        <f t="shared" si="7"/>
        <v/>
      </c>
      <c r="L51" s="31" t="str">
        <f t="shared" si="6"/>
        <v/>
      </c>
      <c r="M51" s="30" t="str">
        <f t="shared" si="8"/>
        <v/>
      </c>
      <c r="P51" s="15"/>
      <c r="T51" s="18"/>
      <c r="U51" s="18"/>
      <c r="V51" s="18"/>
    </row>
    <row r="52" spans="1:22" ht="15.6" thickTop="1" thickBot="1" x14ac:dyDescent="0.4">
      <c r="A52" s="8">
        <f>inputs_S1!G46</f>
        <v>42974</v>
      </c>
      <c r="B52" s="44">
        <f>+inputs_S1!I46</f>
        <v>0.39911111111111069</v>
      </c>
      <c r="C52" s="27">
        <f t="shared" si="0"/>
        <v>0.47471999999999936</v>
      </c>
      <c r="D52" s="28">
        <v>0.85</v>
      </c>
      <c r="E52" s="45">
        <f>+inputs_S1!L46</f>
        <v>1.95</v>
      </c>
      <c r="F52" s="27">
        <f t="shared" si="1"/>
        <v>0.78684839999999889</v>
      </c>
      <c r="G52" s="29">
        <f t="shared" si="2"/>
        <v>0.29506814999999958</v>
      </c>
      <c r="H52" s="31">
        <f t="shared" si="4"/>
        <v>0.42377777777777725</v>
      </c>
      <c r="I52" s="31">
        <f t="shared" si="3"/>
        <v>0.51023999999999936</v>
      </c>
      <c r="J52" s="30">
        <f t="shared" si="5"/>
        <v>0.84999999999999987</v>
      </c>
      <c r="K52" s="31">
        <f t="shared" si="7"/>
        <v>16.920000000000002</v>
      </c>
      <c r="L52" s="31">
        <f t="shared" si="6"/>
        <v>7.374602719999988</v>
      </c>
      <c r="M52" s="30">
        <f t="shared" si="8"/>
        <v>2.7654760199999959</v>
      </c>
      <c r="P52" s="15"/>
      <c r="T52" s="18"/>
      <c r="U52" s="18"/>
      <c r="V52" s="18"/>
    </row>
    <row r="53" spans="1:22" ht="15.6" thickTop="1" thickBot="1" x14ac:dyDescent="0.4">
      <c r="A53" s="8">
        <f>inputs_S1!G47</f>
        <v>42975</v>
      </c>
      <c r="B53" s="44">
        <f>+inputs_S1!I47</f>
        <v>0.39088888888888851</v>
      </c>
      <c r="C53" s="27">
        <f t="shared" si="0"/>
        <v>0.4628799999999994</v>
      </c>
      <c r="D53" s="28">
        <v>0.85</v>
      </c>
      <c r="E53" s="45">
        <f>+inputs_S1!L47</f>
        <v>2.39</v>
      </c>
      <c r="F53" s="27">
        <f t="shared" si="1"/>
        <v>0.9403407199999988</v>
      </c>
      <c r="G53" s="29">
        <f t="shared" si="2"/>
        <v>0.35262776999999956</v>
      </c>
      <c r="H53" s="31" t="str">
        <f t="shared" si="4"/>
        <v/>
      </c>
      <c r="I53" s="31" t="str">
        <f t="shared" si="3"/>
        <v/>
      </c>
      <c r="J53" s="30" t="str">
        <f t="shared" si="5"/>
        <v/>
      </c>
      <c r="K53" s="31" t="str">
        <f t="shared" si="7"/>
        <v/>
      </c>
      <c r="L53" s="31" t="str">
        <f t="shared" si="6"/>
        <v/>
      </c>
      <c r="M53" s="30" t="str">
        <f t="shared" si="8"/>
        <v/>
      </c>
      <c r="P53" s="15"/>
      <c r="T53" s="18"/>
      <c r="U53" s="18"/>
      <c r="V53" s="18"/>
    </row>
    <row r="54" spans="1:22" ht="15.6" thickTop="1" thickBot="1" x14ac:dyDescent="0.4">
      <c r="A54" s="8">
        <f>inputs_S1!G48</f>
        <v>42976</v>
      </c>
      <c r="B54" s="44">
        <f>+inputs_S1!I48</f>
        <v>0.38266666666666632</v>
      </c>
      <c r="C54" s="27">
        <f t="shared" si="0"/>
        <v>0.45103999999999955</v>
      </c>
      <c r="D54" s="28">
        <v>0.85</v>
      </c>
      <c r="E54" s="45">
        <f>+inputs_S1!L48</f>
        <v>2.82</v>
      </c>
      <c r="F54" s="27">
        <f t="shared" si="1"/>
        <v>1.0811428799999989</v>
      </c>
      <c r="G54" s="29">
        <f t="shared" si="2"/>
        <v>0.40542857999999959</v>
      </c>
      <c r="H54" s="31" t="str">
        <f t="shared" si="4"/>
        <v/>
      </c>
      <c r="I54" s="31" t="str">
        <f t="shared" si="3"/>
        <v/>
      </c>
      <c r="J54" s="30" t="str">
        <f t="shared" si="5"/>
        <v/>
      </c>
      <c r="K54" s="31" t="str">
        <f t="shared" si="7"/>
        <v/>
      </c>
      <c r="L54" s="31" t="str">
        <f t="shared" si="6"/>
        <v/>
      </c>
      <c r="M54" s="30" t="str">
        <f t="shared" si="8"/>
        <v/>
      </c>
      <c r="P54" s="15"/>
      <c r="T54" s="18"/>
      <c r="U54" s="18"/>
      <c r="V54" s="18"/>
    </row>
    <row r="55" spans="1:22" ht="15.6" thickTop="1" thickBot="1" x14ac:dyDescent="0.4">
      <c r="A55" s="8">
        <f>inputs_S1!G49</f>
        <v>42977</v>
      </c>
      <c r="B55" s="44">
        <f>+inputs_S1!I49</f>
        <v>0.37444444444444414</v>
      </c>
      <c r="C55" s="27">
        <f t="shared" si="0"/>
        <v>0.43919999999999959</v>
      </c>
      <c r="D55" s="28">
        <v>0.85</v>
      </c>
      <c r="E55" s="45">
        <f>+inputs_S1!L49</f>
        <v>3.07</v>
      </c>
      <c r="F55" s="27">
        <f t="shared" si="1"/>
        <v>1.1460923999999988</v>
      </c>
      <c r="G55" s="29">
        <f t="shared" si="2"/>
        <v>0.42978464999999955</v>
      </c>
      <c r="H55" s="31" t="str">
        <f t="shared" si="4"/>
        <v/>
      </c>
      <c r="I55" s="31" t="str">
        <f t="shared" si="3"/>
        <v/>
      </c>
      <c r="J55" s="30" t="str">
        <f t="shared" si="5"/>
        <v/>
      </c>
      <c r="K55" s="31" t="str">
        <f t="shared" si="7"/>
        <v/>
      </c>
      <c r="L55" s="31" t="str">
        <f t="shared" si="6"/>
        <v/>
      </c>
      <c r="M55" s="30" t="str">
        <f t="shared" si="8"/>
        <v/>
      </c>
      <c r="P55" s="15"/>
      <c r="T55" s="18"/>
      <c r="U55" s="18"/>
      <c r="V55" s="18"/>
    </row>
    <row r="56" spans="1:22" ht="15.6" thickTop="1" thickBot="1" x14ac:dyDescent="0.4">
      <c r="A56" s="8">
        <f>inputs_S1!G50</f>
        <v>42978</v>
      </c>
      <c r="B56" s="44">
        <f>+inputs_S1!I50</f>
        <v>0.36622222222222195</v>
      </c>
      <c r="C56" s="27">
        <f t="shared" si="0"/>
        <v>0.42735999999999963</v>
      </c>
      <c r="D56" s="28">
        <v>0.85</v>
      </c>
      <c r="E56" s="45">
        <f>+inputs_S1!L50</f>
        <v>2.3199999999999998</v>
      </c>
      <c r="F56" s="27">
        <f t="shared" si="1"/>
        <v>0.84275391999999927</v>
      </c>
      <c r="G56" s="29">
        <f t="shared" si="2"/>
        <v>0.31603271999999977</v>
      </c>
      <c r="H56" s="31" t="str">
        <f t="shared" si="4"/>
        <v/>
      </c>
      <c r="I56" s="31" t="str">
        <f t="shared" si="3"/>
        <v/>
      </c>
      <c r="J56" s="30" t="str">
        <f t="shared" si="5"/>
        <v/>
      </c>
      <c r="K56" s="31" t="str">
        <f t="shared" si="7"/>
        <v/>
      </c>
      <c r="L56" s="31" t="str">
        <f t="shared" si="6"/>
        <v/>
      </c>
      <c r="M56" s="30" t="str">
        <f t="shared" si="8"/>
        <v/>
      </c>
      <c r="P56" s="15"/>
      <c r="T56" s="18"/>
      <c r="U56" s="18"/>
      <c r="V56" s="18"/>
    </row>
    <row r="57" spans="1:22" ht="15.6" thickTop="1" thickBot="1" x14ac:dyDescent="0.4">
      <c r="A57" s="8">
        <f>inputs_S1!G51</f>
        <v>42979</v>
      </c>
      <c r="B57" s="44">
        <f>+inputs_S1!I51</f>
        <v>0.35799999999999976</v>
      </c>
      <c r="C57" s="27">
        <f t="shared" si="0"/>
        <v>0.41551999999999967</v>
      </c>
      <c r="D57" s="28">
        <v>0.85</v>
      </c>
      <c r="E57" s="45">
        <f>+inputs_S1!L51</f>
        <v>2.62</v>
      </c>
      <c r="F57" s="27">
        <f t="shared" si="1"/>
        <v>0.92536303999999936</v>
      </c>
      <c r="G57" s="29">
        <f t="shared" si="2"/>
        <v>0.34701113999999977</v>
      </c>
      <c r="H57" s="31" t="str">
        <f t="shared" si="4"/>
        <v/>
      </c>
      <c r="I57" s="31" t="str">
        <f t="shared" si="3"/>
        <v/>
      </c>
      <c r="J57" s="30" t="str">
        <f t="shared" si="5"/>
        <v/>
      </c>
      <c r="K57" s="31" t="str">
        <f t="shared" si="7"/>
        <v/>
      </c>
      <c r="L57" s="31" t="str">
        <f t="shared" si="6"/>
        <v/>
      </c>
      <c r="M57" s="30" t="str">
        <f t="shared" si="8"/>
        <v/>
      </c>
      <c r="P57" s="15"/>
      <c r="T57" s="18"/>
      <c r="U57" s="18"/>
      <c r="V57" s="18"/>
    </row>
    <row r="58" spans="1:22" ht="15.6" thickTop="1" thickBot="1" x14ac:dyDescent="0.4">
      <c r="A58" s="8">
        <f>inputs_S1!G52</f>
        <v>42980</v>
      </c>
      <c r="B58" s="44">
        <f>+inputs_S1!I52</f>
        <v>0.34977777777777758</v>
      </c>
      <c r="C58" s="27">
        <f t="shared" si="0"/>
        <v>0.40367999999999971</v>
      </c>
      <c r="D58" s="28">
        <v>0.85</v>
      </c>
      <c r="E58" s="45">
        <f>+inputs_S1!L52</f>
        <v>3.21</v>
      </c>
      <c r="F58" s="27">
        <f t="shared" si="1"/>
        <v>1.1014408799999993</v>
      </c>
      <c r="G58" s="29">
        <f t="shared" si="2"/>
        <v>0.41304032999999973</v>
      </c>
      <c r="H58" s="31" t="str">
        <f t="shared" si="4"/>
        <v/>
      </c>
      <c r="I58" s="31" t="str">
        <f t="shared" si="3"/>
        <v/>
      </c>
      <c r="J58" s="30" t="str">
        <f t="shared" si="5"/>
        <v/>
      </c>
      <c r="K58" s="31" t="str">
        <f t="shared" si="7"/>
        <v/>
      </c>
      <c r="L58" s="31" t="str">
        <f t="shared" si="6"/>
        <v/>
      </c>
      <c r="M58" s="30" t="str">
        <f t="shared" si="8"/>
        <v/>
      </c>
      <c r="P58" s="15"/>
      <c r="T58" s="18"/>
      <c r="U58" s="18"/>
      <c r="V58" s="18"/>
    </row>
    <row r="59" spans="1:22" ht="15.6" thickTop="1" thickBot="1" x14ac:dyDescent="0.4">
      <c r="A59" s="8">
        <f>inputs_S1!G53</f>
        <v>42981</v>
      </c>
      <c r="B59" s="44">
        <f>+inputs_S1!I53</f>
        <v>0.34155555555555539</v>
      </c>
      <c r="C59" s="27">
        <f t="shared" si="0"/>
        <v>0.39183999999999974</v>
      </c>
      <c r="D59" s="28">
        <v>0.85</v>
      </c>
      <c r="E59" s="45">
        <f>+inputs_S1!L53</f>
        <v>2.16</v>
      </c>
      <c r="F59" s="27">
        <f t="shared" si="1"/>
        <v>0.71941823999999954</v>
      </c>
      <c r="G59" s="29">
        <f t="shared" si="2"/>
        <v>0.26978183999999983</v>
      </c>
      <c r="H59" s="31">
        <f t="shared" si="4"/>
        <v>0.366222222222222</v>
      </c>
      <c r="I59" s="31">
        <f t="shared" si="3"/>
        <v>0.42735999999999963</v>
      </c>
      <c r="J59" s="30">
        <f t="shared" si="5"/>
        <v>0.84999999999999987</v>
      </c>
      <c r="K59" s="31">
        <f t="shared" si="7"/>
        <v>18.59</v>
      </c>
      <c r="L59" s="31">
        <f t="shared" si="6"/>
        <v>6.7565520799999943</v>
      </c>
      <c r="M59" s="30">
        <f t="shared" si="8"/>
        <v>2.5337070299999978</v>
      </c>
      <c r="P59" s="15"/>
      <c r="T59" s="18"/>
      <c r="U59" s="18"/>
      <c r="V59" s="18"/>
    </row>
    <row r="60" spans="1:22" ht="15.6" thickTop="1" thickBot="1" x14ac:dyDescent="0.4">
      <c r="A60" s="8">
        <f>inputs_S1!G54</f>
        <v>42982</v>
      </c>
      <c r="B60" s="44">
        <f>+inputs_S1!I54</f>
        <v>0.33333333333333298</v>
      </c>
      <c r="C60" s="27">
        <f t="shared" si="0"/>
        <v>0.37999999999999945</v>
      </c>
      <c r="D60" s="28">
        <v>0.85</v>
      </c>
      <c r="E60" s="45">
        <f>+inputs_S1!L54</f>
        <v>3.88</v>
      </c>
      <c r="F60" s="27">
        <f t="shared" si="1"/>
        <v>1.2532399999999981</v>
      </c>
      <c r="G60" s="29">
        <f t="shared" si="2"/>
        <v>0.4699649999999993</v>
      </c>
      <c r="H60" s="31" t="str">
        <f t="shared" si="4"/>
        <v/>
      </c>
      <c r="I60" s="31" t="str">
        <f t="shared" si="3"/>
        <v/>
      </c>
      <c r="J60" s="30" t="str">
        <f t="shared" si="5"/>
        <v/>
      </c>
      <c r="K60" s="31" t="str">
        <f t="shared" si="7"/>
        <v/>
      </c>
      <c r="L60" s="31" t="str">
        <f t="shared" si="6"/>
        <v/>
      </c>
      <c r="M60" s="30" t="str">
        <f t="shared" si="8"/>
        <v/>
      </c>
      <c r="P60" s="15"/>
      <c r="T60" s="18"/>
      <c r="U60" s="18"/>
      <c r="V60" s="18"/>
    </row>
    <row r="61" spans="1:22" ht="15.6" thickTop="1" thickBot="1" x14ac:dyDescent="0.4">
      <c r="A61" s="8">
        <f>inputs_S1!G55</f>
        <v>42983</v>
      </c>
      <c r="B61" s="44">
        <f>+inputs_S1!I55</f>
        <v>0.33380952380952339</v>
      </c>
      <c r="C61" s="27">
        <f t="shared" si="0"/>
        <v>0.38068571428571363</v>
      </c>
      <c r="D61" s="28">
        <v>0.85</v>
      </c>
      <c r="E61" s="45">
        <f>+inputs_S1!L55</f>
        <v>3.97</v>
      </c>
      <c r="F61" s="27">
        <f t="shared" si="1"/>
        <v>1.2846239428571407</v>
      </c>
      <c r="G61" s="29">
        <f t="shared" si="2"/>
        <v>0.48173397857142775</v>
      </c>
      <c r="H61" s="31" t="str">
        <f t="shared" si="4"/>
        <v/>
      </c>
      <c r="I61" s="31" t="str">
        <f t="shared" si="3"/>
        <v/>
      </c>
      <c r="J61" s="30" t="str">
        <f t="shared" si="5"/>
        <v/>
      </c>
      <c r="K61" s="31" t="str">
        <f t="shared" si="7"/>
        <v/>
      </c>
      <c r="L61" s="31" t="str">
        <f t="shared" si="6"/>
        <v/>
      </c>
      <c r="M61" s="30" t="str">
        <f t="shared" si="8"/>
        <v/>
      </c>
      <c r="P61" s="15"/>
      <c r="T61" s="18"/>
      <c r="U61" s="18"/>
      <c r="V61" s="18"/>
    </row>
    <row r="62" spans="1:22" ht="15.6" thickTop="1" thickBot="1" x14ac:dyDescent="0.4">
      <c r="A62" s="8">
        <f>inputs_S1!G56</f>
        <v>42984</v>
      </c>
      <c r="B62" s="44">
        <f>+inputs_S1!I56</f>
        <v>0.3342857142857138</v>
      </c>
      <c r="C62" s="27">
        <f t="shared" si="0"/>
        <v>0.38137142857142781</v>
      </c>
      <c r="D62" s="28">
        <v>0.85</v>
      </c>
      <c r="E62" s="45">
        <f>+inputs_S1!L56</f>
        <v>3.01</v>
      </c>
      <c r="F62" s="27">
        <f t="shared" si="1"/>
        <v>0.97573879999999791</v>
      </c>
      <c r="G62" s="29">
        <f t="shared" si="2"/>
        <v>0.36590204999999926</v>
      </c>
      <c r="H62" s="31" t="str">
        <f t="shared" si="4"/>
        <v/>
      </c>
      <c r="I62" s="31" t="str">
        <f t="shared" si="3"/>
        <v/>
      </c>
      <c r="J62" s="30" t="str">
        <f t="shared" si="5"/>
        <v/>
      </c>
      <c r="K62" s="31" t="str">
        <f t="shared" si="7"/>
        <v/>
      </c>
      <c r="L62" s="31" t="str">
        <f t="shared" si="6"/>
        <v/>
      </c>
      <c r="M62" s="30" t="str">
        <f t="shared" si="8"/>
        <v/>
      </c>
      <c r="P62" s="15"/>
      <c r="T62" s="18"/>
      <c r="U62" s="18"/>
      <c r="V62" s="18"/>
    </row>
    <row r="63" spans="1:22" ht="15.6" thickTop="1" thickBot="1" x14ac:dyDescent="0.4">
      <c r="A63" s="8">
        <f>inputs_S1!G57</f>
        <v>42985</v>
      </c>
      <c r="B63" s="44">
        <f>+inputs_S1!I57</f>
        <v>0.33476190476190421</v>
      </c>
      <c r="C63" s="27">
        <f t="shared" si="0"/>
        <v>0.38205714285714198</v>
      </c>
      <c r="D63" s="28">
        <v>0.85</v>
      </c>
      <c r="E63" s="45">
        <f>+inputs_S1!L57</f>
        <v>1.7</v>
      </c>
      <c r="F63" s="27">
        <f t="shared" si="1"/>
        <v>0.55207257142857014</v>
      </c>
      <c r="G63" s="29">
        <f t="shared" si="2"/>
        <v>0.2070272142857138</v>
      </c>
      <c r="H63" s="31" t="str">
        <f t="shared" si="4"/>
        <v/>
      </c>
      <c r="I63" s="31" t="str">
        <f t="shared" si="3"/>
        <v/>
      </c>
      <c r="J63" s="30" t="str">
        <f t="shared" si="5"/>
        <v/>
      </c>
      <c r="K63" s="31" t="str">
        <f t="shared" si="7"/>
        <v/>
      </c>
      <c r="L63" s="31" t="str">
        <f t="shared" si="6"/>
        <v/>
      </c>
      <c r="M63" s="30" t="str">
        <f t="shared" si="8"/>
        <v/>
      </c>
      <c r="P63" s="15"/>
      <c r="T63" s="18"/>
      <c r="U63" s="18"/>
      <c r="V63" s="18"/>
    </row>
    <row r="64" spans="1:22" ht="15.6" thickTop="1" thickBot="1" x14ac:dyDescent="0.4">
      <c r="A64" s="8">
        <f>inputs_S1!G58</f>
        <v>42986</v>
      </c>
      <c r="B64" s="44">
        <f>+inputs_S1!I58</f>
        <v>0.33523809523809461</v>
      </c>
      <c r="C64" s="27">
        <f t="shared" si="0"/>
        <v>0.38274285714285627</v>
      </c>
      <c r="D64" s="28">
        <v>0.85</v>
      </c>
      <c r="E64" s="45">
        <f>+inputs_S1!L58</f>
        <v>2.5299999999999998</v>
      </c>
      <c r="F64" s="27">
        <f t="shared" si="1"/>
        <v>0.82308851428571239</v>
      </c>
      <c r="G64" s="29">
        <f t="shared" si="2"/>
        <v>0.30865819285714219</v>
      </c>
      <c r="H64" s="31" t="str">
        <f t="shared" si="4"/>
        <v/>
      </c>
      <c r="I64" s="31" t="str">
        <f t="shared" si="3"/>
        <v/>
      </c>
      <c r="J64" s="30" t="str">
        <f t="shared" si="5"/>
        <v/>
      </c>
      <c r="K64" s="31" t="str">
        <f t="shared" si="7"/>
        <v/>
      </c>
      <c r="L64" s="31" t="str">
        <f t="shared" si="6"/>
        <v/>
      </c>
      <c r="M64" s="30" t="str">
        <f t="shared" si="8"/>
        <v/>
      </c>
      <c r="P64" s="15"/>
      <c r="T64" s="18"/>
      <c r="U64" s="18"/>
      <c r="V64" s="18"/>
    </row>
    <row r="65" spans="1:22" ht="15.6" thickTop="1" thickBot="1" x14ac:dyDescent="0.4">
      <c r="A65" s="8">
        <f>inputs_S1!G59</f>
        <v>42987</v>
      </c>
      <c r="B65" s="44">
        <f>+inputs_S1!I59</f>
        <v>0.33571428571428502</v>
      </c>
      <c r="C65" s="27">
        <f t="shared" si="0"/>
        <v>0.38342857142857045</v>
      </c>
      <c r="D65" s="28">
        <v>0.85</v>
      </c>
      <c r="E65" s="45">
        <f>+inputs_S1!L59</f>
        <v>1.43</v>
      </c>
      <c r="F65" s="27">
        <f t="shared" si="1"/>
        <v>0.46605742857142735</v>
      </c>
      <c r="G65" s="29">
        <f t="shared" si="2"/>
        <v>0.17477153571428528</v>
      </c>
      <c r="H65" s="31" t="str">
        <f t="shared" si="4"/>
        <v/>
      </c>
      <c r="I65" s="31" t="str">
        <f t="shared" si="3"/>
        <v/>
      </c>
      <c r="J65" s="30" t="str">
        <f t="shared" si="5"/>
        <v/>
      </c>
      <c r="K65" s="31" t="str">
        <f t="shared" si="7"/>
        <v/>
      </c>
      <c r="L65" s="31" t="str">
        <f t="shared" si="6"/>
        <v/>
      </c>
      <c r="M65" s="30" t="str">
        <f t="shared" si="8"/>
        <v/>
      </c>
      <c r="P65" s="15"/>
      <c r="T65" s="18"/>
      <c r="U65" s="18"/>
      <c r="V65" s="18"/>
    </row>
    <row r="66" spans="1:22" ht="15.6" thickTop="1" thickBot="1" x14ac:dyDescent="0.4">
      <c r="A66" s="8">
        <f>inputs_S1!G60</f>
        <v>42988</v>
      </c>
      <c r="B66" s="44">
        <f>+inputs_S1!I60</f>
        <v>0.33619047619047543</v>
      </c>
      <c r="C66" s="27">
        <f t="shared" si="0"/>
        <v>0.38411428571428463</v>
      </c>
      <c r="D66" s="28">
        <v>0.85</v>
      </c>
      <c r="E66" s="45">
        <f>+inputs_S1!L60</f>
        <v>2.72</v>
      </c>
      <c r="F66" s="27">
        <f t="shared" si="1"/>
        <v>0.88807222857142609</v>
      </c>
      <c r="G66" s="29">
        <f t="shared" si="2"/>
        <v>0.3330270857142848</v>
      </c>
      <c r="H66" s="31">
        <f t="shared" si="4"/>
        <v>0.33476190476190421</v>
      </c>
      <c r="I66" s="31">
        <f t="shared" si="3"/>
        <v>0.38205714285714204</v>
      </c>
      <c r="J66" s="30">
        <f t="shared" si="5"/>
        <v>0.84999999999999987</v>
      </c>
      <c r="K66" s="31">
        <f t="shared" si="7"/>
        <v>19.239999999999998</v>
      </c>
      <c r="L66" s="31">
        <f t="shared" si="6"/>
        <v>6.2428934857142728</v>
      </c>
      <c r="M66" s="30">
        <f t="shared" si="8"/>
        <v>2.3410850571428523</v>
      </c>
      <c r="P66" s="15"/>
      <c r="T66" s="18"/>
      <c r="U66" s="18"/>
      <c r="V66" s="18"/>
    </row>
    <row r="67" spans="1:22" ht="15.6" thickTop="1" thickBot="1" x14ac:dyDescent="0.4">
      <c r="A67" s="8">
        <f>inputs_S1!G61</f>
        <v>42989</v>
      </c>
      <c r="B67" s="44">
        <f>+inputs_S1!I61</f>
        <v>0.336666666666666</v>
      </c>
      <c r="C67" s="27">
        <f t="shared" si="0"/>
        <v>0.38479999999999903</v>
      </c>
      <c r="D67" s="28">
        <v>0.85</v>
      </c>
      <c r="E67" s="45">
        <f>+inputs_S1!L61</f>
        <v>3.18</v>
      </c>
      <c r="F67" s="27">
        <f t="shared" si="1"/>
        <v>1.0401143999999973</v>
      </c>
      <c r="G67" s="29">
        <f t="shared" si="2"/>
        <v>0.39004289999999903</v>
      </c>
      <c r="H67" s="31" t="str">
        <f t="shared" si="4"/>
        <v/>
      </c>
      <c r="I67" s="31" t="str">
        <f t="shared" si="3"/>
        <v/>
      </c>
      <c r="J67" s="30" t="str">
        <f t="shared" si="5"/>
        <v/>
      </c>
      <c r="K67" s="31" t="str">
        <f t="shared" si="7"/>
        <v/>
      </c>
      <c r="L67" s="31" t="str">
        <f t="shared" si="6"/>
        <v/>
      </c>
      <c r="M67" s="30" t="str">
        <f t="shared" si="8"/>
        <v/>
      </c>
      <c r="P67" s="15"/>
      <c r="T67" s="18"/>
      <c r="U67" s="18"/>
      <c r="V67" s="18"/>
    </row>
    <row r="68" spans="1:22" ht="15.6" thickTop="1" thickBot="1" x14ac:dyDescent="0.4">
      <c r="A68" s="8">
        <f>inputs_S1!G62</f>
        <v>42990</v>
      </c>
      <c r="B68" s="44">
        <f>+inputs_S1!I62</f>
        <v>0.328666666666666</v>
      </c>
      <c r="C68" s="27">
        <f t="shared" si="0"/>
        <v>0.37327999999999906</v>
      </c>
      <c r="D68" s="28">
        <v>0.85</v>
      </c>
      <c r="E68" s="45">
        <f>+inputs_S1!L62</f>
        <v>2.36</v>
      </c>
      <c r="F68" s="27">
        <f t="shared" si="1"/>
        <v>0.74879967999999808</v>
      </c>
      <c r="G68" s="29">
        <f t="shared" si="2"/>
        <v>0.28079987999999928</v>
      </c>
      <c r="H68" s="31" t="str">
        <f t="shared" si="4"/>
        <v/>
      </c>
      <c r="I68" s="31" t="str">
        <f t="shared" si="3"/>
        <v/>
      </c>
      <c r="J68" s="30" t="str">
        <f t="shared" si="5"/>
        <v/>
      </c>
      <c r="K68" s="31" t="str">
        <f t="shared" si="7"/>
        <v/>
      </c>
      <c r="L68" s="31" t="str">
        <f t="shared" si="6"/>
        <v/>
      </c>
      <c r="M68" s="30" t="str">
        <f t="shared" si="8"/>
        <v/>
      </c>
      <c r="P68" s="15"/>
      <c r="T68" s="18"/>
      <c r="U68" s="18"/>
      <c r="V68" s="18"/>
    </row>
    <row r="69" spans="1:22" ht="15.6" thickTop="1" thickBot="1" x14ac:dyDescent="0.4">
      <c r="A69" s="8">
        <f>inputs_S1!G63</f>
        <v>42991</v>
      </c>
      <c r="B69" s="44">
        <f>+inputs_S1!I63</f>
        <v>0.32066666666666599</v>
      </c>
      <c r="C69" s="27">
        <f t="shared" si="0"/>
        <v>0.36175999999999897</v>
      </c>
      <c r="D69" s="28">
        <v>0.85</v>
      </c>
      <c r="E69" s="45">
        <f>+inputs_S1!L63</f>
        <v>3.17</v>
      </c>
      <c r="F69" s="27">
        <f t="shared" si="1"/>
        <v>0.97476231999999718</v>
      </c>
      <c r="G69" s="29">
        <f t="shared" si="2"/>
        <v>0.36553586999999899</v>
      </c>
      <c r="H69" s="31" t="str">
        <f t="shared" si="4"/>
        <v/>
      </c>
      <c r="I69" s="31" t="str">
        <f t="shared" si="3"/>
        <v/>
      </c>
      <c r="J69" s="30" t="str">
        <f t="shared" si="5"/>
        <v/>
      </c>
      <c r="K69" s="31" t="str">
        <f t="shared" si="7"/>
        <v/>
      </c>
      <c r="L69" s="31" t="str">
        <f t="shared" si="6"/>
        <v/>
      </c>
      <c r="M69" s="30" t="str">
        <f t="shared" si="8"/>
        <v/>
      </c>
      <c r="P69" s="15"/>
      <c r="T69" s="18"/>
      <c r="U69" s="18"/>
      <c r="V69" s="18"/>
    </row>
    <row r="70" spans="1:22" ht="15.6" thickTop="1" thickBot="1" x14ac:dyDescent="0.4">
      <c r="A70" s="8">
        <f>inputs_S1!G64</f>
        <v>42992</v>
      </c>
      <c r="B70" s="44">
        <f>+inputs_S1!I64</f>
        <v>0.31266666666666598</v>
      </c>
      <c r="C70" s="27">
        <f t="shared" si="0"/>
        <v>0.350239999999999</v>
      </c>
      <c r="D70" s="28">
        <v>0.85</v>
      </c>
      <c r="E70" s="45">
        <f>+inputs_S1!L64</f>
        <v>3.47</v>
      </c>
      <c r="F70" s="27">
        <f t="shared" si="1"/>
        <v>1.033032879999997</v>
      </c>
      <c r="G70" s="29">
        <f t="shared" si="2"/>
        <v>0.38738732999999892</v>
      </c>
      <c r="H70" s="31" t="str">
        <f t="shared" si="4"/>
        <v/>
      </c>
      <c r="I70" s="31" t="str">
        <f t="shared" si="3"/>
        <v/>
      </c>
      <c r="J70" s="30" t="str">
        <f t="shared" si="5"/>
        <v/>
      </c>
      <c r="K70" s="31" t="str">
        <f t="shared" si="7"/>
        <v/>
      </c>
      <c r="L70" s="31" t="str">
        <f t="shared" si="6"/>
        <v/>
      </c>
      <c r="M70" s="30" t="str">
        <f t="shared" si="8"/>
        <v/>
      </c>
      <c r="P70" s="15"/>
      <c r="T70" s="18"/>
      <c r="U70" s="18"/>
      <c r="V70" s="18"/>
    </row>
    <row r="71" spans="1:22" ht="15.6" thickTop="1" thickBot="1" x14ac:dyDescent="0.4">
      <c r="A71" s="8">
        <f>inputs_S1!G65</f>
        <v>42993</v>
      </c>
      <c r="B71" s="44">
        <f>+inputs_S1!I65</f>
        <v>0.30466666666666598</v>
      </c>
      <c r="C71" s="27">
        <f t="shared" si="0"/>
        <v>0.33871999999999902</v>
      </c>
      <c r="D71" s="28">
        <v>0.85</v>
      </c>
      <c r="E71" s="45">
        <f>+inputs_S1!L65</f>
        <v>4.37</v>
      </c>
      <c r="F71" s="27">
        <f t="shared" si="1"/>
        <v>1.2581754399999965</v>
      </c>
      <c r="G71" s="29">
        <f t="shared" si="2"/>
        <v>0.47181578999999868</v>
      </c>
      <c r="H71" s="31" t="str">
        <f t="shared" si="4"/>
        <v/>
      </c>
      <c r="I71" s="31" t="str">
        <f t="shared" si="3"/>
        <v/>
      </c>
      <c r="J71" s="30" t="str">
        <f t="shared" si="5"/>
        <v/>
      </c>
      <c r="K71" s="31" t="str">
        <f t="shared" si="7"/>
        <v/>
      </c>
      <c r="L71" s="31" t="str">
        <f t="shared" si="6"/>
        <v/>
      </c>
      <c r="M71" s="30" t="str">
        <f t="shared" si="8"/>
        <v/>
      </c>
      <c r="P71" s="15"/>
      <c r="T71" s="18"/>
      <c r="U71" s="18"/>
      <c r="V71" s="18"/>
    </row>
    <row r="72" spans="1:22" ht="15.6" thickTop="1" thickBot="1" x14ac:dyDescent="0.4">
      <c r="A72" s="8">
        <f>inputs_S1!G66</f>
        <v>42994</v>
      </c>
      <c r="B72" s="44">
        <f>+inputs_S1!I66</f>
        <v>0.29666666666666602</v>
      </c>
      <c r="C72" s="27">
        <f t="shared" si="0"/>
        <v>0.32719999999999905</v>
      </c>
      <c r="D72" s="28">
        <v>0.85</v>
      </c>
      <c r="E72" s="45">
        <f>+inputs_S1!L66</f>
        <v>3.33</v>
      </c>
      <c r="F72" s="27">
        <f t="shared" si="1"/>
        <v>0.9261395999999974</v>
      </c>
      <c r="G72" s="29">
        <f t="shared" si="2"/>
        <v>0.34730234999999904</v>
      </c>
      <c r="H72" s="31" t="str">
        <f t="shared" si="4"/>
        <v/>
      </c>
      <c r="I72" s="31" t="str">
        <f t="shared" si="3"/>
        <v/>
      </c>
      <c r="J72" s="30" t="str">
        <f t="shared" si="5"/>
        <v/>
      </c>
      <c r="K72" s="31" t="str">
        <f t="shared" si="7"/>
        <v/>
      </c>
      <c r="L72" s="31" t="str">
        <f t="shared" si="6"/>
        <v/>
      </c>
      <c r="M72" s="30" t="str">
        <f t="shared" si="8"/>
        <v/>
      </c>
      <c r="P72" s="15"/>
      <c r="T72" s="18"/>
      <c r="U72" s="18"/>
      <c r="V72" s="18"/>
    </row>
    <row r="73" spans="1:22" ht="15.6" thickTop="1" thickBot="1" x14ac:dyDescent="0.4">
      <c r="A73" s="8">
        <f>inputs_S1!G67</f>
        <v>42995</v>
      </c>
      <c r="B73" s="44">
        <f>+inputs_S1!I67</f>
        <v>0.29066666666666602</v>
      </c>
      <c r="C73" s="27">
        <f t="shared" si="0"/>
        <v>0.31855999999999907</v>
      </c>
      <c r="D73" s="28">
        <v>0.85</v>
      </c>
      <c r="E73" s="45">
        <f>+inputs_S1!L67</f>
        <v>1.97</v>
      </c>
      <c r="F73" s="27">
        <f t="shared" si="1"/>
        <v>0.53342871999999841</v>
      </c>
      <c r="G73" s="29">
        <f t="shared" si="2"/>
        <v>0.20003576999999942</v>
      </c>
      <c r="H73" s="31">
        <f t="shared" si="4"/>
        <v>0.31295238095238032</v>
      </c>
      <c r="I73" s="31">
        <f t="shared" si="3"/>
        <v>0.35065142857142756</v>
      </c>
      <c r="J73" s="30">
        <f t="shared" si="5"/>
        <v>0.84999999999999987</v>
      </c>
      <c r="K73" s="31">
        <f t="shared" si="7"/>
        <v>21.85</v>
      </c>
      <c r="L73" s="31">
        <f t="shared" si="6"/>
        <v>6.5144530399999816</v>
      </c>
      <c r="M73" s="30">
        <f t="shared" si="8"/>
        <v>2.4429198899999935</v>
      </c>
      <c r="P73" s="15"/>
      <c r="T73" s="18"/>
      <c r="U73" s="18"/>
      <c r="V73" s="18"/>
    </row>
    <row r="74" spans="1:22" ht="15.6" thickTop="1" thickBot="1" x14ac:dyDescent="0.4">
      <c r="A74" s="8">
        <f>inputs_S1!G68</f>
        <v>42996</v>
      </c>
      <c r="B74" s="44">
        <f>+inputs_S1!I68</f>
        <v>0.28466666666666601</v>
      </c>
      <c r="C74" s="27">
        <f t="shared" si="0"/>
        <v>0.30991999999999909</v>
      </c>
      <c r="D74" s="28">
        <v>0.85</v>
      </c>
      <c r="E74" s="45">
        <f>+inputs_S1!L68</f>
        <v>2.3199999999999998</v>
      </c>
      <c r="F74" s="27">
        <f t="shared" si="1"/>
        <v>0.61116223999999819</v>
      </c>
      <c r="G74" s="29">
        <f t="shared" si="2"/>
        <v>0.22918583999999934</v>
      </c>
      <c r="H74" s="31" t="str">
        <f t="shared" si="4"/>
        <v/>
      </c>
      <c r="I74" s="31" t="str">
        <f t="shared" si="3"/>
        <v/>
      </c>
      <c r="J74" s="30" t="str">
        <f t="shared" si="5"/>
        <v/>
      </c>
      <c r="K74" s="31" t="str">
        <f t="shared" si="7"/>
        <v/>
      </c>
      <c r="L74" s="31" t="str">
        <f t="shared" si="6"/>
        <v/>
      </c>
      <c r="M74" s="30" t="str">
        <f t="shared" si="8"/>
        <v/>
      </c>
      <c r="P74" s="15"/>
      <c r="T74" s="18"/>
      <c r="U74" s="18"/>
      <c r="V74" s="18"/>
    </row>
    <row r="75" spans="1:22" ht="15.6" thickTop="1" thickBot="1" x14ac:dyDescent="0.4">
      <c r="A75" s="8">
        <f>inputs_S1!G69</f>
        <v>42997</v>
      </c>
      <c r="B75" s="44">
        <f>+inputs_S1!I69</f>
        <v>0.27866666666666601</v>
      </c>
      <c r="C75" s="27">
        <f t="shared" si="0"/>
        <v>0.30127999999999899</v>
      </c>
      <c r="D75" s="28">
        <v>0.85</v>
      </c>
      <c r="E75" s="45">
        <f>+inputs_S1!L69</f>
        <v>2.36</v>
      </c>
      <c r="F75" s="27">
        <f t="shared" si="1"/>
        <v>0.60436767999999796</v>
      </c>
      <c r="G75" s="29">
        <f t="shared" si="2"/>
        <v>0.22663787999999924</v>
      </c>
      <c r="H75" s="31" t="str">
        <f t="shared" si="4"/>
        <v/>
      </c>
      <c r="I75" s="31" t="str">
        <f t="shared" si="3"/>
        <v/>
      </c>
      <c r="J75" s="30" t="str">
        <f t="shared" si="5"/>
        <v/>
      </c>
      <c r="K75" s="31" t="str">
        <f t="shared" si="7"/>
        <v/>
      </c>
      <c r="L75" s="31" t="str">
        <f t="shared" si="6"/>
        <v/>
      </c>
      <c r="M75" s="30" t="str">
        <f t="shared" si="8"/>
        <v/>
      </c>
      <c r="P75" s="15"/>
      <c r="T75" s="18"/>
      <c r="U75" s="18"/>
      <c r="V75" s="18"/>
    </row>
    <row r="76" spans="1:22" ht="15.6" thickTop="1" thickBot="1" x14ac:dyDescent="0.4">
      <c r="A76" s="8">
        <f>inputs_S1!G70</f>
        <v>42998</v>
      </c>
      <c r="B76" s="44">
        <f>+inputs_S1!I70</f>
        <v>0.272666666666666</v>
      </c>
      <c r="C76" s="27">
        <f t="shared" si="0"/>
        <v>0.29263999999999901</v>
      </c>
      <c r="D76" s="28">
        <v>0.85</v>
      </c>
      <c r="E76" s="45">
        <f>+inputs_S1!L70</f>
        <v>3.37</v>
      </c>
      <c r="F76" s="27">
        <f t="shared" si="1"/>
        <v>0.83826727999999717</v>
      </c>
      <c r="G76" s="29">
        <f t="shared" ref="G76:G139" si="9">F76/$D$4</f>
        <v>0.31435022999999895</v>
      </c>
      <c r="H76" s="31" t="str">
        <f t="shared" si="4"/>
        <v/>
      </c>
      <c r="I76" s="31" t="str">
        <f t="shared" si="3"/>
        <v/>
      </c>
      <c r="J76" s="30" t="str">
        <f t="shared" si="5"/>
        <v/>
      </c>
      <c r="K76" s="31" t="str">
        <f t="shared" si="7"/>
        <v/>
      </c>
      <c r="L76" s="31" t="str">
        <f t="shared" si="6"/>
        <v/>
      </c>
      <c r="M76" s="30" t="str">
        <f t="shared" si="8"/>
        <v/>
      </c>
      <c r="P76" s="15"/>
      <c r="T76" s="18"/>
      <c r="U76" s="18"/>
      <c r="V76" s="18"/>
    </row>
    <row r="77" spans="1:22" ht="15.6" thickTop="1" thickBot="1" x14ac:dyDescent="0.4">
      <c r="A77" s="8">
        <f>inputs_S1!G71</f>
        <v>42999</v>
      </c>
      <c r="B77" s="44">
        <f>+inputs_S1!I71</f>
        <v>0.266666666666666</v>
      </c>
      <c r="C77" s="27">
        <f t="shared" ref="C77:C140" si="10">1.44*B77-0.1</f>
        <v>0.28399999999999903</v>
      </c>
      <c r="D77" s="28">
        <v>0.85</v>
      </c>
      <c r="E77" s="45">
        <f>+inputs_S1!L71</f>
        <v>3.96</v>
      </c>
      <c r="F77" s="27">
        <f t="shared" ref="F77:F140" si="11">C77*D77*E77</f>
        <v>0.95594399999999669</v>
      </c>
      <c r="G77" s="29">
        <f t="shared" si="9"/>
        <v>0.35847899999999877</v>
      </c>
      <c r="H77" s="31" t="str">
        <f t="shared" si="4"/>
        <v/>
      </c>
      <c r="I77" s="31" t="str">
        <f t="shared" ref="I77:I140" si="12">IF(WEEKDAY(A77)=1,AVERAGE(C71:C77),"")</f>
        <v/>
      </c>
      <c r="J77" s="30" t="str">
        <f t="shared" si="5"/>
        <v/>
      </c>
      <c r="K77" s="31" t="str">
        <f t="shared" si="7"/>
        <v/>
      </c>
      <c r="L77" s="31" t="str">
        <f t="shared" si="6"/>
        <v/>
      </c>
      <c r="M77" s="30" t="str">
        <f t="shared" si="8"/>
        <v/>
      </c>
      <c r="P77" s="15"/>
      <c r="T77" s="18"/>
      <c r="U77" s="18"/>
      <c r="V77" s="18"/>
    </row>
    <row r="78" spans="1:22" ht="15.6" thickTop="1" thickBot="1" x14ac:dyDescent="0.4">
      <c r="A78" s="8">
        <f>inputs_S1!G72</f>
        <v>43000</v>
      </c>
      <c r="B78" s="44">
        <f>+inputs_S1!I72</f>
        <v>0.26799999999999941</v>
      </c>
      <c r="C78" s="27">
        <f t="shared" si="10"/>
        <v>0.28591999999999917</v>
      </c>
      <c r="D78" s="28">
        <v>0.85</v>
      </c>
      <c r="E78" s="45">
        <f>+inputs_S1!L72</f>
        <v>3.67</v>
      </c>
      <c r="F78" s="27">
        <f t="shared" si="11"/>
        <v>0.89192743999999746</v>
      </c>
      <c r="G78" s="29">
        <f t="shared" si="9"/>
        <v>0.33447278999999908</v>
      </c>
      <c r="H78" s="31" t="str">
        <f t="shared" ref="H78:H141" si="13">IF(WEEKDAY(A78)=1,AVERAGE(B72:B78),"")</f>
        <v/>
      </c>
      <c r="I78" s="31" t="str">
        <f t="shared" si="12"/>
        <v/>
      </c>
      <c r="J78" s="30" t="str">
        <f t="shared" ref="J78:J141" si="14">IF(WEEKDAY(A78)=1,AVERAGE(D72:D78),"")</f>
        <v/>
      </c>
      <c r="K78" s="31" t="str">
        <f t="shared" si="7"/>
        <v/>
      </c>
      <c r="L78" s="31" t="str">
        <f t="shared" ref="L78:L141" si="15">IF(WEEKDAY(A78)=1,SUM(F72:F78),"")</f>
        <v/>
      </c>
      <c r="M78" s="30" t="str">
        <f t="shared" si="8"/>
        <v/>
      </c>
      <c r="P78" s="15"/>
      <c r="T78" s="18"/>
      <c r="U78" s="18"/>
      <c r="V78" s="18"/>
    </row>
    <row r="79" spans="1:22" ht="15.6" thickTop="1" thickBot="1" x14ac:dyDescent="0.4">
      <c r="A79" s="8">
        <f>inputs_S1!G73</f>
        <v>43001</v>
      </c>
      <c r="B79" s="44">
        <f>+inputs_S1!I73</f>
        <v>0.26933333333333281</v>
      </c>
      <c r="C79" s="27">
        <f t="shared" si="10"/>
        <v>0.28783999999999921</v>
      </c>
      <c r="D79" s="28">
        <v>0.85</v>
      </c>
      <c r="E79" s="45">
        <f>+inputs_S1!L73</f>
        <v>2.21</v>
      </c>
      <c r="F79" s="27">
        <f t="shared" si="11"/>
        <v>0.54070743999999848</v>
      </c>
      <c r="G79" s="29">
        <f t="shared" si="9"/>
        <v>0.20276528999999943</v>
      </c>
      <c r="H79" s="31" t="str">
        <f t="shared" si="13"/>
        <v/>
      </c>
      <c r="I79" s="31" t="str">
        <f t="shared" si="12"/>
        <v/>
      </c>
      <c r="J79" s="30" t="str">
        <f t="shared" si="14"/>
        <v/>
      </c>
      <c r="K79" s="31" t="str">
        <f t="shared" si="7"/>
        <v/>
      </c>
      <c r="L79" s="31" t="str">
        <f t="shared" si="15"/>
        <v/>
      </c>
      <c r="M79" s="30" t="str">
        <f t="shared" si="8"/>
        <v/>
      </c>
      <c r="P79" s="15"/>
      <c r="T79" s="18"/>
      <c r="U79" s="18"/>
      <c r="V79" s="18"/>
    </row>
    <row r="80" spans="1:22" ht="15.6" thickTop="1" thickBot="1" x14ac:dyDescent="0.4">
      <c r="A80" s="8">
        <f>inputs_S1!G74</f>
        <v>43002</v>
      </c>
      <c r="B80" s="44">
        <f>+inputs_S1!I74</f>
        <v>0.27066666666666622</v>
      </c>
      <c r="C80" s="27">
        <f t="shared" si="10"/>
        <v>0.28975999999999935</v>
      </c>
      <c r="D80" s="28">
        <v>0.85</v>
      </c>
      <c r="E80" s="45">
        <f>+inputs_S1!L74</f>
        <v>3.07</v>
      </c>
      <c r="F80" s="27">
        <f t="shared" si="11"/>
        <v>0.7561287199999982</v>
      </c>
      <c r="G80" s="29">
        <f t="shared" si="9"/>
        <v>0.28354826999999933</v>
      </c>
      <c r="H80" s="31">
        <f t="shared" si="13"/>
        <v>0.27295238095238034</v>
      </c>
      <c r="I80" s="31">
        <f t="shared" si="12"/>
        <v>0.29305142857142769</v>
      </c>
      <c r="J80" s="30">
        <f t="shared" si="14"/>
        <v>0.84999999999999987</v>
      </c>
      <c r="K80" s="31">
        <f t="shared" si="7"/>
        <v>20.96</v>
      </c>
      <c r="L80" s="31">
        <f t="shared" si="15"/>
        <v>5.1985047999999843</v>
      </c>
      <c r="M80" s="30">
        <f t="shared" si="8"/>
        <v>1.9494392999999941</v>
      </c>
      <c r="P80" s="15"/>
      <c r="T80" s="18"/>
      <c r="U80" s="18"/>
      <c r="V80" s="18"/>
    </row>
    <row r="81" spans="1:22" ht="15.6" thickTop="1" thickBot="1" x14ac:dyDescent="0.4">
      <c r="A81" s="8">
        <f>inputs_S1!G75</f>
        <v>43003</v>
      </c>
      <c r="B81" s="44">
        <f>+inputs_S1!I75</f>
        <v>0.27199999999999963</v>
      </c>
      <c r="C81" s="27">
        <f t="shared" si="10"/>
        <v>0.2916799999999995</v>
      </c>
      <c r="D81" s="28">
        <v>0.85</v>
      </c>
      <c r="E81" s="45">
        <f>+inputs_S1!L75</f>
        <v>4.6100000000000003</v>
      </c>
      <c r="F81" s="27">
        <f t="shared" si="11"/>
        <v>1.142948079999998</v>
      </c>
      <c r="G81" s="29">
        <f t="shared" si="9"/>
        <v>0.42860552999999929</v>
      </c>
      <c r="H81" s="31" t="str">
        <f t="shared" si="13"/>
        <v/>
      </c>
      <c r="I81" s="31" t="str">
        <f t="shared" si="12"/>
        <v/>
      </c>
      <c r="J81" s="30" t="str">
        <f t="shared" si="14"/>
        <v/>
      </c>
      <c r="K81" s="31" t="str">
        <f t="shared" si="7"/>
        <v/>
      </c>
      <c r="L81" s="31" t="str">
        <f t="shared" si="15"/>
        <v/>
      </c>
      <c r="M81" s="30" t="str">
        <f t="shared" si="8"/>
        <v/>
      </c>
      <c r="P81" s="15"/>
      <c r="T81" s="18"/>
      <c r="U81" s="18"/>
      <c r="V81" s="18"/>
    </row>
    <row r="82" spans="1:22" ht="15.6" thickTop="1" thickBot="1" x14ac:dyDescent="0.4">
      <c r="A82" s="8">
        <f>inputs_S1!G76</f>
        <v>43004</v>
      </c>
      <c r="B82" s="44">
        <f>+inputs_S1!I76</f>
        <v>0.27333333333333304</v>
      </c>
      <c r="C82" s="27">
        <f t="shared" si="10"/>
        <v>0.29359999999999953</v>
      </c>
      <c r="D82" s="28">
        <v>0.85</v>
      </c>
      <c r="E82" s="45">
        <f>+inputs_S1!L76</f>
        <v>4.37</v>
      </c>
      <c r="F82" s="27">
        <f t="shared" si="11"/>
        <v>1.0905771999999982</v>
      </c>
      <c r="G82" s="29">
        <f t="shared" si="9"/>
        <v>0.40896644999999937</v>
      </c>
      <c r="H82" s="31" t="str">
        <f t="shared" si="13"/>
        <v/>
      </c>
      <c r="I82" s="31" t="str">
        <f t="shared" si="12"/>
        <v/>
      </c>
      <c r="J82" s="30" t="str">
        <f t="shared" si="14"/>
        <v/>
      </c>
      <c r="K82" s="31" t="str">
        <f t="shared" ref="K82:K145" si="16">IF(WEEKDAY(A82)=1,SUM(E76:E82),"")</f>
        <v/>
      </c>
      <c r="L82" s="31" t="str">
        <f t="shared" si="15"/>
        <v/>
      </c>
      <c r="M82" s="30" t="str">
        <f t="shared" ref="M82:M145" si="17">IF(WEEKDAY(A82)=1,SUM(G76:G82),"")</f>
        <v/>
      </c>
      <c r="P82" s="15"/>
      <c r="T82" s="18"/>
      <c r="U82" s="18"/>
      <c r="V82" s="18"/>
    </row>
    <row r="83" spans="1:22" ht="15.6" thickTop="1" thickBot="1" x14ac:dyDescent="0.4">
      <c r="A83" s="8">
        <f>inputs_S1!G77</f>
        <v>43005</v>
      </c>
      <c r="B83" s="44">
        <f>+inputs_S1!I77</f>
        <v>0.27466666666666645</v>
      </c>
      <c r="C83" s="27">
        <f t="shared" si="10"/>
        <v>0.29551999999999967</v>
      </c>
      <c r="D83" s="28">
        <v>0.85</v>
      </c>
      <c r="E83" s="45">
        <f>+inputs_S1!L77</f>
        <v>2.59</v>
      </c>
      <c r="F83" s="27">
        <f t="shared" si="11"/>
        <v>0.65058727999999921</v>
      </c>
      <c r="G83" s="29">
        <f t="shared" si="9"/>
        <v>0.2439702299999997</v>
      </c>
      <c r="H83" s="31" t="str">
        <f t="shared" si="13"/>
        <v/>
      </c>
      <c r="I83" s="31" t="str">
        <f t="shared" si="12"/>
        <v/>
      </c>
      <c r="J83" s="30" t="str">
        <f t="shared" si="14"/>
        <v/>
      </c>
      <c r="K83" s="31" t="str">
        <f t="shared" si="16"/>
        <v/>
      </c>
      <c r="L83" s="31" t="str">
        <f t="shared" si="15"/>
        <v/>
      </c>
      <c r="M83" s="30" t="str">
        <f t="shared" si="17"/>
        <v/>
      </c>
      <c r="P83" s="15"/>
      <c r="T83" s="18"/>
      <c r="U83" s="18"/>
      <c r="V83" s="18"/>
    </row>
    <row r="84" spans="1:22" ht="15.6" thickTop="1" thickBot="1" x14ac:dyDescent="0.4">
      <c r="A84" s="8">
        <f>inputs_S1!G78</f>
        <v>43006</v>
      </c>
      <c r="B84" s="44">
        <f>+inputs_S1!I78</f>
        <v>0.27599999999999986</v>
      </c>
      <c r="C84" s="27">
        <f t="shared" si="10"/>
        <v>0.29743999999999982</v>
      </c>
      <c r="D84" s="28">
        <v>0.85</v>
      </c>
      <c r="E84" s="45">
        <f>+inputs_S1!L78</f>
        <v>2.29</v>
      </c>
      <c r="F84" s="27">
        <f t="shared" si="11"/>
        <v>0.57896695999999959</v>
      </c>
      <c r="G84" s="29">
        <f t="shared" si="9"/>
        <v>0.21711260999999984</v>
      </c>
      <c r="H84" s="31" t="str">
        <f t="shared" si="13"/>
        <v/>
      </c>
      <c r="I84" s="31" t="str">
        <f t="shared" si="12"/>
        <v/>
      </c>
      <c r="J84" s="30" t="str">
        <f t="shared" si="14"/>
        <v/>
      </c>
      <c r="K84" s="31" t="str">
        <f t="shared" si="16"/>
        <v/>
      </c>
      <c r="L84" s="31" t="str">
        <f t="shared" si="15"/>
        <v/>
      </c>
      <c r="M84" s="30" t="str">
        <f t="shared" si="17"/>
        <v/>
      </c>
      <c r="P84" s="15"/>
      <c r="T84" s="18"/>
      <c r="U84" s="18"/>
      <c r="V84" s="18"/>
    </row>
    <row r="85" spans="1:22" ht="15.6" thickTop="1" thickBot="1" x14ac:dyDescent="0.4">
      <c r="A85" s="8">
        <f>inputs_S1!G79</f>
        <v>43007</v>
      </c>
      <c r="B85" s="44">
        <f>+inputs_S1!I79</f>
        <v>0.27733333333333327</v>
      </c>
      <c r="C85" s="27">
        <f t="shared" si="10"/>
        <v>0.29935999999999985</v>
      </c>
      <c r="D85" s="28">
        <v>0.85</v>
      </c>
      <c r="E85" s="45">
        <f>+inputs_S1!L79</f>
        <v>4.21</v>
      </c>
      <c r="F85" s="27">
        <f t="shared" si="11"/>
        <v>1.0712597599999993</v>
      </c>
      <c r="G85" s="29">
        <f t="shared" si="9"/>
        <v>0.40172240999999975</v>
      </c>
      <c r="H85" s="31" t="str">
        <f t="shared" si="13"/>
        <v/>
      </c>
      <c r="I85" s="31" t="str">
        <f t="shared" si="12"/>
        <v/>
      </c>
      <c r="J85" s="30" t="str">
        <f t="shared" si="14"/>
        <v/>
      </c>
      <c r="K85" s="31" t="str">
        <f t="shared" si="16"/>
        <v/>
      </c>
      <c r="L85" s="31" t="str">
        <f t="shared" si="15"/>
        <v/>
      </c>
      <c r="M85" s="30" t="str">
        <f t="shared" si="17"/>
        <v/>
      </c>
      <c r="P85" s="15"/>
      <c r="T85" s="18"/>
      <c r="U85" s="18"/>
      <c r="V85" s="18"/>
    </row>
    <row r="86" spans="1:22" ht="15.6" thickTop="1" thickBot="1" x14ac:dyDescent="0.4">
      <c r="A86" s="8">
        <f>inputs_S1!G80</f>
        <v>43008</v>
      </c>
      <c r="B86" s="44">
        <f>+inputs_S1!I80</f>
        <v>0.27866666666666667</v>
      </c>
      <c r="C86" s="27">
        <f t="shared" si="10"/>
        <v>0.30127999999999999</v>
      </c>
      <c r="D86" s="28">
        <v>0.85</v>
      </c>
      <c r="E86" s="45">
        <f>+inputs_S1!L80</f>
        <v>3.89</v>
      </c>
      <c r="F86" s="27">
        <f t="shared" si="11"/>
        <v>0.99618231999999995</v>
      </c>
      <c r="G86" s="29">
        <f t="shared" si="9"/>
        <v>0.37356836999999998</v>
      </c>
      <c r="H86" s="31" t="str">
        <f t="shared" si="13"/>
        <v/>
      </c>
      <c r="I86" s="31" t="str">
        <f t="shared" si="12"/>
        <v/>
      </c>
      <c r="J86" s="30" t="str">
        <f t="shared" si="14"/>
        <v/>
      </c>
      <c r="K86" s="31" t="str">
        <f t="shared" si="16"/>
        <v/>
      </c>
      <c r="L86" s="31" t="str">
        <f t="shared" si="15"/>
        <v/>
      </c>
      <c r="M86" s="30" t="str">
        <f t="shared" si="17"/>
        <v/>
      </c>
      <c r="P86" s="15"/>
      <c r="T86" s="18"/>
      <c r="U86" s="18"/>
      <c r="V86" s="18"/>
    </row>
    <row r="87" spans="1:22" ht="15.6" thickTop="1" thickBot="1" x14ac:dyDescent="0.4">
      <c r="A87" s="8">
        <f>inputs_S1!G81</f>
        <v>43009</v>
      </c>
      <c r="B87" s="44">
        <f>+inputs_S1!I81</f>
        <v>0.28000000000000003</v>
      </c>
      <c r="C87" s="27">
        <f t="shared" si="10"/>
        <v>0.30320000000000003</v>
      </c>
      <c r="D87" s="28">
        <v>0.85</v>
      </c>
      <c r="E87" s="45">
        <f>+inputs_S1!L81</f>
        <v>4.24</v>
      </c>
      <c r="F87" s="27">
        <f t="shared" si="11"/>
        <v>1.0927328000000001</v>
      </c>
      <c r="G87" s="29">
        <f t="shared" si="9"/>
        <v>0.40977480000000005</v>
      </c>
      <c r="H87" s="31">
        <f t="shared" si="13"/>
        <v>0.27599999999999986</v>
      </c>
      <c r="I87" s="31">
        <f t="shared" si="12"/>
        <v>0.29743999999999976</v>
      </c>
      <c r="J87" s="30">
        <f t="shared" si="14"/>
        <v>0.84999999999999987</v>
      </c>
      <c r="K87" s="31">
        <f t="shared" si="16"/>
        <v>26.200000000000003</v>
      </c>
      <c r="L87" s="31">
        <f t="shared" si="15"/>
        <v>6.6232543999999951</v>
      </c>
      <c r="M87" s="30">
        <f t="shared" si="17"/>
        <v>2.4837203999999979</v>
      </c>
      <c r="P87" s="15"/>
      <c r="T87" s="18"/>
      <c r="U87" s="18"/>
      <c r="V87" s="18"/>
    </row>
    <row r="88" spans="1:22" ht="15.6" thickTop="1" thickBot="1" x14ac:dyDescent="0.4">
      <c r="A88" s="8">
        <f>inputs_S1!G82</f>
        <v>43010</v>
      </c>
      <c r="B88" s="44">
        <f>+inputs_S1!I82</f>
        <v>0.28133333333333321</v>
      </c>
      <c r="C88" s="27">
        <f t="shared" si="10"/>
        <v>0.30511999999999984</v>
      </c>
      <c r="D88" s="28">
        <v>0.85</v>
      </c>
      <c r="E88" s="45">
        <f>+inputs_S1!L82</f>
        <v>4.55</v>
      </c>
      <c r="F88" s="27">
        <f t="shared" si="11"/>
        <v>1.1800515999999994</v>
      </c>
      <c r="G88" s="29">
        <f t="shared" si="9"/>
        <v>0.44251934999999981</v>
      </c>
      <c r="H88" s="31" t="str">
        <f t="shared" si="13"/>
        <v/>
      </c>
      <c r="I88" s="31" t="str">
        <f t="shared" si="12"/>
        <v/>
      </c>
      <c r="J88" s="30" t="str">
        <f t="shared" si="14"/>
        <v/>
      </c>
      <c r="K88" s="31" t="str">
        <f t="shared" si="16"/>
        <v/>
      </c>
      <c r="L88" s="31" t="str">
        <f t="shared" si="15"/>
        <v/>
      </c>
      <c r="M88" s="30" t="str">
        <f t="shared" si="17"/>
        <v/>
      </c>
      <c r="P88" s="15"/>
      <c r="T88" s="18"/>
      <c r="U88" s="18"/>
      <c r="V88" s="18"/>
    </row>
    <row r="89" spans="1:22" ht="15.6" thickTop="1" thickBot="1" x14ac:dyDescent="0.4">
      <c r="A89" s="8">
        <f>inputs_S1!G83</f>
        <v>43011</v>
      </c>
      <c r="B89" s="44">
        <f>+inputs_S1!I83</f>
        <v>0.2826666666666664</v>
      </c>
      <c r="C89" s="27">
        <f t="shared" si="10"/>
        <v>0.30703999999999965</v>
      </c>
      <c r="D89" s="28">
        <v>0.85</v>
      </c>
      <c r="E89" s="45">
        <f>+inputs_S1!L83</f>
        <v>5.91</v>
      </c>
      <c r="F89" s="27">
        <f t="shared" si="11"/>
        <v>1.5424154399999983</v>
      </c>
      <c r="G89" s="29">
        <f t="shared" si="9"/>
        <v>0.57840578999999936</v>
      </c>
      <c r="H89" s="31" t="str">
        <f t="shared" si="13"/>
        <v/>
      </c>
      <c r="I89" s="31" t="str">
        <f t="shared" si="12"/>
        <v/>
      </c>
      <c r="J89" s="30" t="str">
        <f t="shared" si="14"/>
        <v/>
      </c>
      <c r="K89" s="31" t="str">
        <f t="shared" si="16"/>
        <v/>
      </c>
      <c r="L89" s="31" t="str">
        <f t="shared" si="15"/>
        <v/>
      </c>
      <c r="M89" s="30" t="str">
        <f t="shared" si="17"/>
        <v/>
      </c>
      <c r="P89" s="15"/>
      <c r="T89" s="18"/>
      <c r="U89" s="18"/>
      <c r="V89" s="18"/>
    </row>
    <row r="90" spans="1:22" ht="15.6" thickTop="1" thickBot="1" x14ac:dyDescent="0.4">
      <c r="A90" s="8">
        <f>inputs_S1!G84</f>
        <v>43012</v>
      </c>
      <c r="B90" s="44">
        <f>+inputs_S1!I84</f>
        <v>0.28399999999999959</v>
      </c>
      <c r="C90" s="27">
        <f t="shared" si="10"/>
        <v>0.30895999999999935</v>
      </c>
      <c r="D90" s="28">
        <v>0.85</v>
      </c>
      <c r="E90" s="45">
        <f>+inputs_S1!L84</f>
        <v>4.2</v>
      </c>
      <c r="F90" s="27">
        <f t="shared" si="11"/>
        <v>1.1029871999999978</v>
      </c>
      <c r="G90" s="29">
        <f t="shared" si="9"/>
        <v>0.41362019999999922</v>
      </c>
      <c r="H90" s="31" t="str">
        <f t="shared" si="13"/>
        <v/>
      </c>
      <c r="I90" s="31" t="str">
        <f t="shared" si="12"/>
        <v/>
      </c>
      <c r="J90" s="30" t="str">
        <f t="shared" si="14"/>
        <v/>
      </c>
      <c r="K90" s="31" t="str">
        <f t="shared" si="16"/>
        <v/>
      </c>
      <c r="L90" s="31" t="str">
        <f t="shared" si="15"/>
        <v/>
      </c>
      <c r="M90" s="30" t="str">
        <f t="shared" si="17"/>
        <v/>
      </c>
      <c r="P90" s="15"/>
      <c r="T90" s="18"/>
      <c r="U90" s="18"/>
      <c r="V90" s="18"/>
    </row>
    <row r="91" spans="1:22" ht="15.6" thickTop="1" thickBot="1" x14ac:dyDescent="0.4">
      <c r="A91" s="8">
        <f>inputs_S1!G85</f>
        <v>43013</v>
      </c>
      <c r="B91" s="44">
        <f>+inputs_S1!I85</f>
        <v>0.28533333333333277</v>
      </c>
      <c r="C91" s="27">
        <f t="shared" si="10"/>
        <v>0.31087999999999916</v>
      </c>
      <c r="D91" s="28">
        <v>0.85</v>
      </c>
      <c r="E91" s="45">
        <f>+inputs_S1!L85</f>
        <v>4.3600000000000003</v>
      </c>
      <c r="F91" s="27">
        <f t="shared" si="11"/>
        <v>1.1521212799999969</v>
      </c>
      <c r="G91" s="29">
        <f t="shared" si="9"/>
        <v>0.43204547999999887</v>
      </c>
      <c r="H91" s="31" t="str">
        <f t="shared" si="13"/>
        <v/>
      </c>
      <c r="I91" s="31" t="str">
        <f t="shared" si="12"/>
        <v/>
      </c>
      <c r="J91" s="30" t="str">
        <f t="shared" si="14"/>
        <v/>
      </c>
      <c r="K91" s="31" t="str">
        <f t="shared" si="16"/>
        <v/>
      </c>
      <c r="L91" s="31" t="str">
        <f t="shared" si="15"/>
        <v/>
      </c>
      <c r="M91" s="30" t="str">
        <f t="shared" si="17"/>
        <v/>
      </c>
      <c r="P91" s="15"/>
      <c r="T91" s="18"/>
      <c r="U91" s="18"/>
      <c r="V91" s="18"/>
    </row>
    <row r="92" spans="1:22" ht="15.6" thickTop="1" thickBot="1" x14ac:dyDescent="0.4">
      <c r="A92" s="8">
        <f>inputs_S1!G86</f>
        <v>43014</v>
      </c>
      <c r="B92" s="44">
        <f>+inputs_S1!I86</f>
        <v>0.28666666666666601</v>
      </c>
      <c r="C92" s="27">
        <f t="shared" si="10"/>
        <v>0.31279999999999908</v>
      </c>
      <c r="D92" s="28">
        <v>0.85</v>
      </c>
      <c r="E92" s="45">
        <f>+inputs_S1!L86</f>
        <v>5.42</v>
      </c>
      <c r="F92" s="27">
        <f t="shared" si="11"/>
        <v>1.4410695999999958</v>
      </c>
      <c r="G92" s="29">
        <f t="shared" si="9"/>
        <v>0.54040109999999852</v>
      </c>
      <c r="H92" s="31" t="str">
        <f t="shared" si="13"/>
        <v/>
      </c>
      <c r="I92" s="31" t="str">
        <f t="shared" si="12"/>
        <v/>
      </c>
      <c r="J92" s="30" t="str">
        <f t="shared" si="14"/>
        <v/>
      </c>
      <c r="K92" s="31" t="str">
        <f t="shared" si="16"/>
        <v/>
      </c>
      <c r="L92" s="31" t="str">
        <f t="shared" si="15"/>
        <v/>
      </c>
      <c r="M92" s="30" t="str">
        <f t="shared" si="17"/>
        <v/>
      </c>
      <c r="P92" s="15"/>
      <c r="T92" s="18"/>
      <c r="U92" s="18"/>
      <c r="V92" s="18"/>
    </row>
    <row r="93" spans="1:22" ht="15.6" thickTop="1" thickBot="1" x14ac:dyDescent="0.4">
      <c r="A93" s="8">
        <f>inputs_S1!G87</f>
        <v>43015</v>
      </c>
      <c r="B93" s="44">
        <f>+inputs_S1!I87</f>
        <v>0.2902222222222216</v>
      </c>
      <c r="C93" s="27">
        <f t="shared" si="10"/>
        <v>0.31791999999999909</v>
      </c>
      <c r="D93" s="28">
        <v>0.85</v>
      </c>
      <c r="E93" s="45">
        <f>+inputs_S1!L87</f>
        <v>2.33</v>
      </c>
      <c r="F93" s="27">
        <f t="shared" si="11"/>
        <v>0.62964055999999813</v>
      </c>
      <c r="G93" s="29">
        <f t="shared" si="9"/>
        <v>0.2361152099999993</v>
      </c>
      <c r="H93" s="31" t="str">
        <f t="shared" si="13"/>
        <v/>
      </c>
      <c r="I93" s="31" t="str">
        <f t="shared" si="12"/>
        <v/>
      </c>
      <c r="J93" s="30" t="str">
        <f t="shared" si="14"/>
        <v/>
      </c>
      <c r="K93" s="31" t="str">
        <f t="shared" si="16"/>
        <v/>
      </c>
      <c r="L93" s="31" t="str">
        <f t="shared" si="15"/>
        <v/>
      </c>
      <c r="M93" s="30" t="str">
        <f t="shared" si="17"/>
        <v/>
      </c>
      <c r="P93" s="15"/>
      <c r="T93" s="18"/>
      <c r="U93" s="18"/>
      <c r="V93" s="18"/>
    </row>
    <row r="94" spans="1:22" ht="15.6" thickTop="1" thickBot="1" x14ac:dyDescent="0.4">
      <c r="A94" s="8">
        <f>inputs_S1!G88</f>
        <v>43016</v>
      </c>
      <c r="B94" s="44">
        <f>+inputs_S1!I88</f>
        <v>0.29377777777777719</v>
      </c>
      <c r="C94" s="27">
        <f t="shared" si="10"/>
        <v>0.32303999999999911</v>
      </c>
      <c r="D94" s="28">
        <v>0.85</v>
      </c>
      <c r="E94" s="45">
        <f>+inputs_S1!L88</f>
        <v>4.41</v>
      </c>
      <c r="F94" s="27">
        <f t="shared" si="11"/>
        <v>1.2109154399999966</v>
      </c>
      <c r="G94" s="29">
        <f t="shared" si="9"/>
        <v>0.45409328999999876</v>
      </c>
      <c r="H94" s="31">
        <f t="shared" si="13"/>
        <v>0.28628571428571387</v>
      </c>
      <c r="I94" s="31">
        <f t="shared" si="12"/>
        <v>0.3122514285714279</v>
      </c>
      <c r="J94" s="30">
        <f t="shared" si="14"/>
        <v>0.84999999999999987</v>
      </c>
      <c r="K94" s="31">
        <f t="shared" si="16"/>
        <v>31.179999999999996</v>
      </c>
      <c r="L94" s="31">
        <f t="shared" si="15"/>
        <v>8.2592011199999842</v>
      </c>
      <c r="M94" s="30">
        <f t="shared" si="17"/>
        <v>3.0972004199999938</v>
      </c>
      <c r="P94" s="15"/>
      <c r="T94" s="18"/>
      <c r="U94" s="18"/>
      <c r="V94" s="18"/>
    </row>
    <row r="95" spans="1:22" ht="15.6" thickTop="1" thickBot="1" x14ac:dyDescent="0.4">
      <c r="A95" s="8">
        <f>inputs_S1!G89</f>
        <v>43017</v>
      </c>
      <c r="B95" s="44">
        <f>+inputs_S1!I89</f>
        <v>0.29733333333333278</v>
      </c>
      <c r="C95" s="27">
        <f t="shared" si="10"/>
        <v>0.32815999999999923</v>
      </c>
      <c r="D95" s="28">
        <v>0.85</v>
      </c>
      <c r="E95" s="45">
        <f>+inputs_S1!L89</f>
        <v>4.2699999999999996</v>
      </c>
      <c r="F95" s="27">
        <f t="shared" si="11"/>
        <v>1.1910567199999971</v>
      </c>
      <c r="G95" s="29">
        <f t="shared" si="9"/>
        <v>0.4466462699999989</v>
      </c>
      <c r="H95" s="31" t="str">
        <f t="shared" si="13"/>
        <v/>
      </c>
      <c r="I95" s="31" t="str">
        <f t="shared" si="12"/>
        <v/>
      </c>
      <c r="J95" s="30" t="str">
        <f t="shared" si="14"/>
        <v/>
      </c>
      <c r="K95" s="31" t="str">
        <f t="shared" si="16"/>
        <v/>
      </c>
      <c r="L95" s="31" t="str">
        <f t="shared" si="15"/>
        <v/>
      </c>
      <c r="M95" s="30" t="str">
        <f t="shared" si="17"/>
        <v/>
      </c>
      <c r="P95" s="15"/>
      <c r="T95" s="18"/>
      <c r="U95" s="18"/>
      <c r="V95" s="18"/>
    </row>
    <row r="96" spans="1:22" ht="15.6" thickTop="1" thickBot="1" x14ac:dyDescent="0.4">
      <c r="A96" s="8">
        <f>inputs_S1!G90</f>
        <v>43018</v>
      </c>
      <c r="B96" s="44">
        <f>+inputs_S1!I90</f>
        <v>0.30088888888888837</v>
      </c>
      <c r="C96" s="27">
        <f t="shared" si="10"/>
        <v>0.33327999999999924</v>
      </c>
      <c r="D96" s="28">
        <v>0.85</v>
      </c>
      <c r="E96" s="45">
        <f>+inputs_S1!L90</f>
        <v>3.89</v>
      </c>
      <c r="F96" s="27">
        <f t="shared" si="11"/>
        <v>1.1019903199999976</v>
      </c>
      <c r="G96" s="29">
        <f t="shared" si="9"/>
        <v>0.41324636999999914</v>
      </c>
      <c r="H96" s="31" t="str">
        <f t="shared" si="13"/>
        <v/>
      </c>
      <c r="I96" s="31" t="str">
        <f t="shared" si="12"/>
        <v/>
      </c>
      <c r="J96" s="30" t="str">
        <f t="shared" si="14"/>
        <v/>
      </c>
      <c r="K96" s="31" t="str">
        <f t="shared" si="16"/>
        <v/>
      </c>
      <c r="L96" s="31" t="str">
        <f t="shared" si="15"/>
        <v/>
      </c>
      <c r="M96" s="30" t="str">
        <f t="shared" si="17"/>
        <v/>
      </c>
      <c r="P96" s="15"/>
      <c r="T96" s="18"/>
      <c r="U96" s="18"/>
      <c r="V96" s="18"/>
    </row>
    <row r="97" spans="1:22" ht="15.6" thickTop="1" thickBot="1" x14ac:dyDescent="0.4">
      <c r="A97" s="8">
        <f>inputs_S1!G91</f>
        <v>43019</v>
      </c>
      <c r="B97" s="44">
        <f>+inputs_S1!I91</f>
        <v>0.30444444444444396</v>
      </c>
      <c r="C97" s="27">
        <f t="shared" si="10"/>
        <v>0.33839999999999926</v>
      </c>
      <c r="D97" s="28">
        <v>0.85</v>
      </c>
      <c r="E97" s="45">
        <f>+inputs_S1!L91</f>
        <v>4.16</v>
      </c>
      <c r="F97" s="27">
        <f t="shared" si="11"/>
        <v>1.1965823999999974</v>
      </c>
      <c r="G97" s="29">
        <f t="shared" si="9"/>
        <v>0.44871839999999902</v>
      </c>
      <c r="H97" s="31" t="str">
        <f t="shared" si="13"/>
        <v/>
      </c>
      <c r="I97" s="31" t="str">
        <f t="shared" si="12"/>
        <v/>
      </c>
      <c r="J97" s="30" t="str">
        <f t="shared" si="14"/>
        <v/>
      </c>
      <c r="K97" s="31" t="str">
        <f t="shared" si="16"/>
        <v/>
      </c>
      <c r="L97" s="31" t="str">
        <f t="shared" si="15"/>
        <v/>
      </c>
      <c r="M97" s="30" t="str">
        <f t="shared" si="17"/>
        <v/>
      </c>
      <c r="P97" s="15"/>
      <c r="T97" s="18"/>
      <c r="U97" s="18"/>
      <c r="V97" s="18"/>
    </row>
    <row r="98" spans="1:22" ht="15.6" thickTop="1" thickBot="1" x14ac:dyDescent="0.4">
      <c r="A98" s="8">
        <f>inputs_S1!G92</f>
        <v>43020</v>
      </c>
      <c r="B98" s="44">
        <f>+inputs_S1!I92</f>
        <v>0.30799999999999955</v>
      </c>
      <c r="C98" s="27">
        <f t="shared" si="10"/>
        <v>0.34351999999999938</v>
      </c>
      <c r="D98" s="28">
        <v>0.85</v>
      </c>
      <c r="E98" s="45">
        <f>+inputs_S1!L92</f>
        <v>4.63</v>
      </c>
      <c r="F98" s="27">
        <f t="shared" si="11"/>
        <v>1.3519229599999976</v>
      </c>
      <c r="G98" s="29">
        <f t="shared" si="9"/>
        <v>0.50697110999999917</v>
      </c>
      <c r="H98" s="31" t="str">
        <f t="shared" si="13"/>
        <v/>
      </c>
      <c r="I98" s="31" t="str">
        <f t="shared" si="12"/>
        <v/>
      </c>
      <c r="J98" s="30" t="str">
        <f t="shared" si="14"/>
        <v/>
      </c>
      <c r="K98" s="31" t="str">
        <f t="shared" si="16"/>
        <v/>
      </c>
      <c r="L98" s="31" t="str">
        <f t="shared" si="15"/>
        <v/>
      </c>
      <c r="M98" s="30" t="str">
        <f t="shared" si="17"/>
        <v/>
      </c>
      <c r="P98" s="15"/>
      <c r="T98" s="18"/>
      <c r="U98" s="18"/>
      <c r="V98" s="18"/>
    </row>
    <row r="99" spans="1:22" ht="15.6" thickTop="1" thickBot="1" x14ac:dyDescent="0.4">
      <c r="A99" s="8">
        <f>inputs_S1!G93</f>
        <v>43021</v>
      </c>
      <c r="B99" s="44">
        <f>+inputs_S1!I93</f>
        <v>0.31155555555555514</v>
      </c>
      <c r="C99" s="27">
        <f t="shared" si="10"/>
        <v>0.34863999999999939</v>
      </c>
      <c r="D99" s="28">
        <v>0.85</v>
      </c>
      <c r="E99" s="45">
        <f>+inputs_S1!L93</f>
        <v>4.96</v>
      </c>
      <c r="F99" s="27">
        <f t="shared" si="11"/>
        <v>1.4698662399999975</v>
      </c>
      <c r="G99" s="29">
        <f t="shared" si="9"/>
        <v>0.55119983999999911</v>
      </c>
      <c r="H99" s="31" t="str">
        <f t="shared" si="13"/>
        <v/>
      </c>
      <c r="I99" s="31" t="str">
        <f t="shared" si="12"/>
        <v/>
      </c>
      <c r="J99" s="30" t="str">
        <f t="shared" si="14"/>
        <v/>
      </c>
      <c r="K99" s="31" t="str">
        <f t="shared" si="16"/>
        <v/>
      </c>
      <c r="L99" s="31" t="str">
        <f t="shared" si="15"/>
        <v/>
      </c>
      <c r="M99" s="30" t="str">
        <f t="shared" si="17"/>
        <v/>
      </c>
      <c r="P99" s="15"/>
      <c r="T99" s="18"/>
      <c r="U99" s="18"/>
      <c r="V99" s="18"/>
    </row>
    <row r="100" spans="1:22" ht="15.6" thickTop="1" thickBot="1" x14ac:dyDescent="0.4">
      <c r="A100" s="8">
        <f>inputs_S1!G94</f>
        <v>43022</v>
      </c>
      <c r="B100" s="44">
        <f>+inputs_S1!I94</f>
        <v>0.31511111111111073</v>
      </c>
      <c r="C100" s="27">
        <f t="shared" si="10"/>
        <v>0.35375999999999941</v>
      </c>
      <c r="D100" s="28">
        <v>0.85</v>
      </c>
      <c r="E100" s="45">
        <f>+inputs_S1!L94</f>
        <v>4.45</v>
      </c>
      <c r="F100" s="27">
        <f t="shared" si="11"/>
        <v>1.3380971999999978</v>
      </c>
      <c r="G100" s="29">
        <f t="shared" si="9"/>
        <v>0.50178644999999922</v>
      </c>
      <c r="H100" s="31" t="str">
        <f t="shared" si="13"/>
        <v/>
      </c>
      <c r="I100" s="31" t="str">
        <f t="shared" si="12"/>
        <v/>
      </c>
      <c r="J100" s="30" t="str">
        <f t="shared" si="14"/>
        <v/>
      </c>
      <c r="K100" s="31" t="str">
        <f t="shared" si="16"/>
        <v/>
      </c>
      <c r="L100" s="31" t="str">
        <f t="shared" si="15"/>
        <v/>
      </c>
      <c r="M100" s="30" t="str">
        <f t="shared" si="17"/>
        <v/>
      </c>
      <c r="P100" s="15"/>
      <c r="T100" s="18"/>
      <c r="U100" s="18"/>
      <c r="V100" s="18"/>
    </row>
    <row r="101" spans="1:22" ht="15.6" thickTop="1" thickBot="1" x14ac:dyDescent="0.4">
      <c r="A101" s="8">
        <f>inputs_S1!G95</f>
        <v>43023</v>
      </c>
      <c r="B101" s="44">
        <f>+inputs_S1!I95</f>
        <v>0.31866666666666632</v>
      </c>
      <c r="C101" s="27">
        <f t="shared" si="10"/>
        <v>0.35887999999999953</v>
      </c>
      <c r="D101" s="28">
        <v>0.85</v>
      </c>
      <c r="E101" s="45">
        <f>+inputs_S1!L95</f>
        <v>5.4</v>
      </c>
      <c r="F101" s="27">
        <f t="shared" si="11"/>
        <v>1.6472591999999979</v>
      </c>
      <c r="G101" s="29">
        <f t="shared" si="9"/>
        <v>0.61772219999999922</v>
      </c>
      <c r="H101" s="31">
        <f t="shared" si="13"/>
        <v>0.3079999999999995</v>
      </c>
      <c r="I101" s="31">
        <f t="shared" si="12"/>
        <v>0.34351999999999938</v>
      </c>
      <c r="J101" s="30">
        <f t="shared" si="14"/>
        <v>0.84999999999999987</v>
      </c>
      <c r="K101" s="31">
        <f t="shared" si="16"/>
        <v>31.759999999999998</v>
      </c>
      <c r="L101" s="31">
        <f t="shared" si="15"/>
        <v>9.2967750399999822</v>
      </c>
      <c r="M101" s="30">
        <f t="shared" si="17"/>
        <v>3.4862906399999938</v>
      </c>
      <c r="P101" s="15"/>
      <c r="T101" s="18"/>
      <c r="U101" s="18"/>
      <c r="V101" s="18"/>
    </row>
    <row r="102" spans="1:22" ht="15.6" thickTop="1" thickBot="1" x14ac:dyDescent="0.4">
      <c r="A102" s="8">
        <f>inputs_S1!G96</f>
        <v>43024</v>
      </c>
      <c r="B102" s="44">
        <f>+inputs_S1!I96</f>
        <v>0.32222222222222191</v>
      </c>
      <c r="C102" s="27">
        <f t="shared" si="10"/>
        <v>0.36399999999999955</v>
      </c>
      <c r="D102" s="28">
        <v>0.85</v>
      </c>
      <c r="E102" s="45">
        <f>+inputs_S1!L96</f>
        <v>3.74</v>
      </c>
      <c r="F102" s="27">
        <f t="shared" si="11"/>
        <v>1.1571559999999987</v>
      </c>
      <c r="G102" s="29">
        <f t="shared" si="9"/>
        <v>0.43393349999999953</v>
      </c>
      <c r="H102" s="31" t="str">
        <f t="shared" si="13"/>
        <v/>
      </c>
      <c r="I102" s="31" t="str">
        <f t="shared" si="12"/>
        <v/>
      </c>
      <c r="J102" s="30" t="str">
        <f t="shared" si="14"/>
        <v/>
      </c>
      <c r="K102" s="31" t="str">
        <f t="shared" si="16"/>
        <v/>
      </c>
      <c r="L102" s="31" t="str">
        <f t="shared" si="15"/>
        <v/>
      </c>
      <c r="M102" s="30" t="str">
        <f t="shared" si="17"/>
        <v/>
      </c>
      <c r="P102" s="15"/>
      <c r="T102" s="18"/>
      <c r="U102" s="18"/>
      <c r="V102" s="18"/>
    </row>
    <row r="103" spans="1:22" ht="15.6" thickTop="1" thickBot="1" x14ac:dyDescent="0.4">
      <c r="A103" s="8">
        <f>inputs_S1!G97</f>
        <v>43025</v>
      </c>
      <c r="B103" s="44">
        <f>+inputs_S1!I97</f>
        <v>0.3257777777777775</v>
      </c>
      <c r="C103" s="27">
        <f t="shared" si="10"/>
        <v>0.36911999999999956</v>
      </c>
      <c r="D103" s="28">
        <v>0.85</v>
      </c>
      <c r="E103" s="45">
        <f>+inputs_S1!L97</f>
        <v>4.9800000000000004</v>
      </c>
      <c r="F103" s="27">
        <f t="shared" si="11"/>
        <v>1.5624849599999984</v>
      </c>
      <c r="G103" s="29">
        <f t="shared" si="9"/>
        <v>0.58593185999999942</v>
      </c>
      <c r="H103" s="31" t="str">
        <f t="shared" si="13"/>
        <v/>
      </c>
      <c r="I103" s="31" t="str">
        <f t="shared" si="12"/>
        <v/>
      </c>
      <c r="J103" s="30" t="str">
        <f t="shared" si="14"/>
        <v/>
      </c>
      <c r="K103" s="31" t="str">
        <f t="shared" si="16"/>
        <v/>
      </c>
      <c r="L103" s="31" t="str">
        <f t="shared" si="15"/>
        <v/>
      </c>
      <c r="M103" s="30" t="str">
        <f t="shared" si="17"/>
        <v/>
      </c>
      <c r="P103" s="15"/>
      <c r="T103" s="18"/>
      <c r="U103" s="18"/>
      <c r="V103" s="18"/>
    </row>
    <row r="104" spans="1:22" ht="15.6" thickTop="1" thickBot="1" x14ac:dyDescent="0.4">
      <c r="A104" s="8">
        <f>inputs_S1!G98</f>
        <v>43026</v>
      </c>
      <c r="B104" s="44">
        <f>+inputs_S1!I98</f>
        <v>0.32933333333333309</v>
      </c>
      <c r="C104" s="27">
        <f t="shared" si="10"/>
        <v>0.37423999999999957</v>
      </c>
      <c r="D104" s="28">
        <v>0.85</v>
      </c>
      <c r="E104" s="45">
        <f>+inputs_S1!L98</f>
        <v>5.01</v>
      </c>
      <c r="F104" s="27">
        <f t="shared" si="11"/>
        <v>1.593701039999998</v>
      </c>
      <c r="G104" s="29">
        <f t="shared" si="9"/>
        <v>0.59763788999999934</v>
      </c>
      <c r="H104" s="31" t="str">
        <f t="shared" si="13"/>
        <v/>
      </c>
      <c r="I104" s="31" t="str">
        <f t="shared" si="12"/>
        <v/>
      </c>
      <c r="J104" s="30" t="str">
        <f t="shared" si="14"/>
        <v/>
      </c>
      <c r="K104" s="31" t="str">
        <f t="shared" si="16"/>
        <v/>
      </c>
      <c r="L104" s="31" t="str">
        <f t="shared" si="15"/>
        <v/>
      </c>
      <c r="M104" s="30" t="str">
        <f t="shared" si="17"/>
        <v/>
      </c>
      <c r="P104" s="15"/>
      <c r="T104" s="18"/>
      <c r="U104" s="18"/>
      <c r="V104" s="18"/>
    </row>
    <row r="105" spans="1:22" ht="15.6" thickTop="1" thickBot="1" x14ac:dyDescent="0.4">
      <c r="A105" s="8">
        <f>inputs_S1!G99</f>
        <v>43027</v>
      </c>
      <c r="B105" s="44">
        <f>+inputs_S1!I99</f>
        <v>0.33288888888888868</v>
      </c>
      <c r="C105" s="27">
        <f t="shared" si="10"/>
        <v>0.3793599999999997</v>
      </c>
      <c r="D105" s="28">
        <v>0.85</v>
      </c>
      <c r="E105" s="45">
        <f>+inputs_S1!L99</f>
        <v>6.47</v>
      </c>
      <c r="F105" s="27">
        <f t="shared" si="11"/>
        <v>2.0862903199999985</v>
      </c>
      <c r="G105" s="29">
        <f t="shared" si="9"/>
        <v>0.78235886999999948</v>
      </c>
      <c r="H105" s="31" t="str">
        <f t="shared" si="13"/>
        <v/>
      </c>
      <c r="I105" s="31" t="str">
        <f t="shared" si="12"/>
        <v/>
      </c>
      <c r="J105" s="30" t="str">
        <f t="shared" si="14"/>
        <v/>
      </c>
      <c r="K105" s="31" t="str">
        <f t="shared" si="16"/>
        <v/>
      </c>
      <c r="L105" s="31" t="str">
        <f t="shared" si="15"/>
        <v/>
      </c>
      <c r="M105" s="30" t="str">
        <f t="shared" si="17"/>
        <v/>
      </c>
      <c r="P105" s="15"/>
      <c r="T105" s="18"/>
      <c r="U105" s="18"/>
      <c r="V105" s="18"/>
    </row>
    <row r="106" spans="1:22" ht="15.6" thickTop="1" thickBot="1" x14ac:dyDescent="0.4">
      <c r="A106" s="8">
        <f>inputs_S1!G100</f>
        <v>43028</v>
      </c>
      <c r="B106" s="44">
        <f>+inputs_S1!I100</f>
        <v>0.33644444444444427</v>
      </c>
      <c r="C106" s="27">
        <f t="shared" si="10"/>
        <v>0.38447999999999971</v>
      </c>
      <c r="D106" s="28">
        <v>0.85</v>
      </c>
      <c r="E106" s="45">
        <f>+inputs_S1!L100</f>
        <v>4.08</v>
      </c>
      <c r="F106" s="27">
        <f t="shared" si="11"/>
        <v>1.3333766399999991</v>
      </c>
      <c r="G106" s="29">
        <f t="shared" si="9"/>
        <v>0.50001623999999967</v>
      </c>
      <c r="H106" s="31" t="str">
        <f t="shared" si="13"/>
        <v/>
      </c>
      <c r="I106" s="31" t="str">
        <f t="shared" si="12"/>
        <v/>
      </c>
      <c r="J106" s="30" t="str">
        <f t="shared" si="14"/>
        <v/>
      </c>
      <c r="K106" s="31" t="str">
        <f t="shared" si="16"/>
        <v/>
      </c>
      <c r="L106" s="31" t="str">
        <f t="shared" si="15"/>
        <v/>
      </c>
      <c r="M106" s="30" t="str">
        <f t="shared" si="17"/>
        <v/>
      </c>
      <c r="P106" s="15"/>
      <c r="T106" s="18"/>
      <c r="U106" s="18"/>
      <c r="V106" s="18"/>
    </row>
    <row r="107" spans="1:22" ht="15.6" thickTop="1" thickBot="1" x14ac:dyDescent="0.4">
      <c r="A107" s="8">
        <f>inputs_S1!G101</f>
        <v>43029</v>
      </c>
      <c r="B107" s="44">
        <f>+inputs_S1!I101</f>
        <v>0.34</v>
      </c>
      <c r="C107" s="27">
        <f t="shared" si="10"/>
        <v>0.38960000000000006</v>
      </c>
      <c r="D107" s="28">
        <v>0.85</v>
      </c>
      <c r="E107" s="45">
        <f>+inputs_S1!L101</f>
        <v>5.44</v>
      </c>
      <c r="F107" s="27">
        <f t="shared" si="11"/>
        <v>1.8015104000000004</v>
      </c>
      <c r="G107" s="29">
        <f t="shared" si="9"/>
        <v>0.67556640000000023</v>
      </c>
      <c r="H107" s="31" t="str">
        <f t="shared" si="13"/>
        <v/>
      </c>
      <c r="I107" s="31" t="str">
        <f t="shared" si="12"/>
        <v/>
      </c>
      <c r="J107" s="30" t="str">
        <f t="shared" si="14"/>
        <v/>
      </c>
      <c r="K107" s="31" t="str">
        <f t="shared" si="16"/>
        <v/>
      </c>
      <c r="L107" s="31" t="str">
        <f t="shared" si="15"/>
        <v/>
      </c>
      <c r="M107" s="30" t="str">
        <f t="shared" si="17"/>
        <v/>
      </c>
      <c r="P107" s="15"/>
      <c r="T107" s="18"/>
      <c r="U107" s="18"/>
      <c r="V107" s="18"/>
    </row>
    <row r="108" spans="1:22" ht="15.6" thickTop="1" thickBot="1" x14ac:dyDescent="0.4">
      <c r="A108" s="8">
        <f>inputs_S1!G102</f>
        <v>43030</v>
      </c>
      <c r="B108" s="44">
        <f>+inputs_S1!I102</f>
        <v>0.34166666666666651</v>
      </c>
      <c r="C108" s="27">
        <f t="shared" si="10"/>
        <v>0.39199999999999979</v>
      </c>
      <c r="D108" s="28">
        <v>0.85</v>
      </c>
      <c r="E108" s="45">
        <f>+inputs_S1!L102</f>
        <v>5.81</v>
      </c>
      <c r="F108" s="27">
        <f t="shared" si="11"/>
        <v>1.9358919999999988</v>
      </c>
      <c r="G108" s="29">
        <f t="shared" si="9"/>
        <v>0.72595949999999965</v>
      </c>
      <c r="H108" s="31">
        <f t="shared" si="13"/>
        <v>0.33261904761904743</v>
      </c>
      <c r="I108" s="31">
        <f t="shared" si="12"/>
        <v>0.37897142857142824</v>
      </c>
      <c r="J108" s="30">
        <f t="shared" si="14"/>
        <v>0.84999999999999987</v>
      </c>
      <c r="K108" s="31">
        <f t="shared" si="16"/>
        <v>35.53</v>
      </c>
      <c r="L108" s="31">
        <f t="shared" si="15"/>
        <v>11.470411359999991</v>
      </c>
      <c r="M108" s="30">
        <f t="shared" si="17"/>
        <v>4.3014042599999964</v>
      </c>
      <c r="P108" s="15"/>
      <c r="T108" s="18"/>
      <c r="U108" s="18"/>
      <c r="V108" s="18"/>
    </row>
    <row r="109" spans="1:22" ht="15.6" thickTop="1" thickBot="1" x14ac:dyDescent="0.4">
      <c r="A109" s="8">
        <f>inputs_S1!G103</f>
        <v>43031</v>
      </c>
      <c r="B109" s="44">
        <f>+inputs_S1!I103</f>
        <v>0.34333333333333299</v>
      </c>
      <c r="C109" s="27">
        <f t="shared" si="10"/>
        <v>0.39439999999999953</v>
      </c>
      <c r="D109" s="28">
        <v>0.85</v>
      </c>
      <c r="E109" s="45">
        <f>+inputs_S1!L103</f>
        <v>6.25</v>
      </c>
      <c r="F109" s="27">
        <f t="shared" si="11"/>
        <v>2.0952499999999974</v>
      </c>
      <c r="G109" s="29">
        <f t="shared" si="9"/>
        <v>0.78571874999999902</v>
      </c>
      <c r="H109" s="31" t="str">
        <f t="shared" si="13"/>
        <v/>
      </c>
      <c r="I109" s="31" t="str">
        <f t="shared" si="12"/>
        <v/>
      </c>
      <c r="J109" s="30" t="str">
        <f t="shared" si="14"/>
        <v/>
      </c>
      <c r="K109" s="31" t="str">
        <f t="shared" si="16"/>
        <v/>
      </c>
      <c r="L109" s="31" t="str">
        <f t="shared" si="15"/>
        <v/>
      </c>
      <c r="M109" s="30" t="str">
        <f t="shared" si="17"/>
        <v/>
      </c>
      <c r="P109" s="15"/>
      <c r="T109" s="18"/>
      <c r="U109" s="18"/>
      <c r="V109" s="18"/>
    </row>
    <row r="110" spans="1:22" ht="15.6" thickTop="1" thickBot="1" x14ac:dyDescent="0.4">
      <c r="A110" s="8">
        <f>inputs_S1!G104</f>
        <v>43032</v>
      </c>
      <c r="B110" s="44">
        <f>+inputs_S1!I104</f>
        <v>0.362222222222222</v>
      </c>
      <c r="C110" s="27">
        <f t="shared" si="10"/>
        <v>0.42159999999999964</v>
      </c>
      <c r="D110" s="28">
        <v>0.85</v>
      </c>
      <c r="E110" s="45">
        <f>+inputs_S1!L104</f>
        <v>4.9000000000000004</v>
      </c>
      <c r="F110" s="27">
        <f t="shared" si="11"/>
        <v>1.7559639999999985</v>
      </c>
      <c r="G110" s="29">
        <f t="shared" si="9"/>
        <v>0.65848649999999953</v>
      </c>
      <c r="H110" s="31" t="str">
        <f t="shared" si="13"/>
        <v/>
      </c>
      <c r="I110" s="31" t="str">
        <f t="shared" si="12"/>
        <v/>
      </c>
      <c r="J110" s="30" t="str">
        <f t="shared" si="14"/>
        <v/>
      </c>
      <c r="K110" s="31" t="str">
        <f t="shared" si="16"/>
        <v/>
      </c>
      <c r="L110" s="31" t="str">
        <f t="shared" si="15"/>
        <v/>
      </c>
      <c r="M110" s="30" t="str">
        <f t="shared" si="17"/>
        <v/>
      </c>
      <c r="P110" s="15"/>
      <c r="T110" s="18"/>
      <c r="U110" s="18"/>
      <c r="V110" s="18"/>
    </row>
    <row r="111" spans="1:22" ht="15.6" thickTop="1" thickBot="1" x14ac:dyDescent="0.4">
      <c r="A111" s="8">
        <f>inputs_S1!G105</f>
        <v>43033</v>
      </c>
      <c r="B111" s="44">
        <f>+inputs_S1!I105</f>
        <v>0.38111111111111101</v>
      </c>
      <c r="C111" s="27">
        <f t="shared" si="10"/>
        <v>0.44879999999999987</v>
      </c>
      <c r="D111" s="28">
        <v>0.85</v>
      </c>
      <c r="E111" s="45">
        <f>+inputs_S1!L105</f>
        <v>4.4400000000000004</v>
      </c>
      <c r="F111" s="27">
        <f t="shared" si="11"/>
        <v>1.6937711999999996</v>
      </c>
      <c r="G111" s="29">
        <f t="shared" si="9"/>
        <v>0.63516419999999985</v>
      </c>
      <c r="H111" s="31" t="str">
        <f t="shared" si="13"/>
        <v/>
      </c>
      <c r="I111" s="31" t="str">
        <f t="shared" si="12"/>
        <v/>
      </c>
      <c r="J111" s="30" t="str">
        <f t="shared" si="14"/>
        <v/>
      </c>
      <c r="K111" s="31" t="str">
        <f t="shared" si="16"/>
        <v/>
      </c>
      <c r="L111" s="31" t="str">
        <f t="shared" si="15"/>
        <v/>
      </c>
      <c r="M111" s="30" t="str">
        <f t="shared" si="17"/>
        <v/>
      </c>
      <c r="P111" s="15"/>
      <c r="T111" s="18"/>
      <c r="U111" s="18"/>
      <c r="V111" s="18"/>
    </row>
    <row r="112" spans="1:22" ht="15.6" thickTop="1" thickBot="1" x14ac:dyDescent="0.4">
      <c r="A112" s="8">
        <f>inputs_S1!G106</f>
        <v>43034</v>
      </c>
      <c r="B112" s="44">
        <f>+inputs_S1!I106</f>
        <v>0.4</v>
      </c>
      <c r="C112" s="27">
        <f t="shared" si="10"/>
        <v>0.47599999999999998</v>
      </c>
      <c r="D112" s="28">
        <v>0.85</v>
      </c>
      <c r="E112" s="45">
        <f>+inputs_S1!L106</f>
        <v>3.69</v>
      </c>
      <c r="F112" s="27">
        <f t="shared" si="11"/>
        <v>1.4929739999999998</v>
      </c>
      <c r="G112" s="29">
        <f t="shared" si="9"/>
        <v>0.55986524999999998</v>
      </c>
      <c r="H112" s="31" t="str">
        <f t="shared" si="13"/>
        <v/>
      </c>
      <c r="I112" s="31" t="str">
        <f t="shared" si="12"/>
        <v/>
      </c>
      <c r="J112" s="30" t="str">
        <f t="shared" si="14"/>
        <v/>
      </c>
      <c r="K112" s="31" t="str">
        <f t="shared" si="16"/>
        <v/>
      </c>
      <c r="L112" s="31" t="str">
        <f t="shared" si="15"/>
        <v/>
      </c>
      <c r="M112" s="30" t="str">
        <f t="shared" si="17"/>
        <v/>
      </c>
      <c r="P112" s="15"/>
      <c r="T112" s="18"/>
      <c r="U112" s="18"/>
      <c r="V112" s="18"/>
    </row>
    <row r="113" spans="1:22" ht="15.6" thickTop="1" thickBot="1" x14ac:dyDescent="0.4">
      <c r="A113" s="8">
        <f>inputs_S1!G107</f>
        <v>43035</v>
      </c>
      <c r="B113" s="44">
        <f>+inputs_S1!I107</f>
        <v>0.40844444444444444</v>
      </c>
      <c r="C113" s="27">
        <f t="shared" si="10"/>
        <v>0.48816000000000004</v>
      </c>
      <c r="D113" s="28">
        <v>0.85</v>
      </c>
      <c r="E113" s="45">
        <f>+inputs_S1!L107</f>
        <v>4.72</v>
      </c>
      <c r="F113" s="27">
        <f t="shared" si="11"/>
        <v>1.9584979200000001</v>
      </c>
      <c r="G113" s="29">
        <f t="shared" si="9"/>
        <v>0.73443672000000004</v>
      </c>
      <c r="H113" s="31" t="str">
        <f t="shared" si="13"/>
        <v/>
      </c>
      <c r="I113" s="31" t="str">
        <f t="shared" si="12"/>
        <v/>
      </c>
      <c r="J113" s="30" t="str">
        <f t="shared" si="14"/>
        <v/>
      </c>
      <c r="K113" s="31" t="str">
        <f t="shared" si="16"/>
        <v/>
      </c>
      <c r="L113" s="31" t="str">
        <f t="shared" si="15"/>
        <v/>
      </c>
      <c r="M113" s="30" t="str">
        <f t="shared" si="17"/>
        <v/>
      </c>
      <c r="P113" s="15"/>
      <c r="T113" s="18"/>
      <c r="U113" s="18"/>
      <c r="V113" s="18"/>
    </row>
    <row r="114" spans="1:22" ht="15.6" thickTop="1" thickBot="1" x14ac:dyDescent="0.4">
      <c r="A114" s="8">
        <f>inputs_S1!G108</f>
        <v>43036</v>
      </c>
      <c r="B114" s="44">
        <f>+inputs_S1!I108</f>
        <v>0.41688888888888886</v>
      </c>
      <c r="C114" s="27">
        <f t="shared" si="10"/>
        <v>0.50031999999999999</v>
      </c>
      <c r="D114" s="28">
        <v>0.85</v>
      </c>
      <c r="E114" s="45">
        <f>+inputs_S1!L108</f>
        <v>2.88</v>
      </c>
      <c r="F114" s="27">
        <f t="shared" si="11"/>
        <v>1.22478336</v>
      </c>
      <c r="G114" s="29">
        <f t="shared" si="9"/>
        <v>0.45929376</v>
      </c>
      <c r="H114" s="31" t="str">
        <f t="shared" si="13"/>
        <v/>
      </c>
      <c r="I114" s="31" t="str">
        <f t="shared" si="12"/>
        <v/>
      </c>
      <c r="J114" s="30" t="str">
        <f t="shared" si="14"/>
        <v/>
      </c>
      <c r="K114" s="31" t="str">
        <f t="shared" si="16"/>
        <v/>
      </c>
      <c r="L114" s="31" t="str">
        <f t="shared" si="15"/>
        <v/>
      </c>
      <c r="M114" s="30" t="str">
        <f t="shared" si="17"/>
        <v/>
      </c>
      <c r="P114" s="15"/>
      <c r="T114" s="18"/>
      <c r="U114" s="18"/>
      <c r="V114" s="18"/>
    </row>
    <row r="115" spans="1:22" ht="15.6" thickTop="1" thickBot="1" x14ac:dyDescent="0.4">
      <c r="A115" s="8">
        <f>inputs_S1!G109</f>
        <v>43037</v>
      </c>
      <c r="B115" s="44">
        <f>+inputs_S1!I109</f>
        <v>0.42533333333333329</v>
      </c>
      <c r="C115" s="27">
        <f t="shared" si="10"/>
        <v>0.51247999999999994</v>
      </c>
      <c r="D115" s="28">
        <v>0.85</v>
      </c>
      <c r="E115" s="45">
        <f>+inputs_S1!L109</f>
        <v>4.38</v>
      </c>
      <c r="F115" s="27">
        <f t="shared" si="11"/>
        <v>1.9079630399999996</v>
      </c>
      <c r="G115" s="29">
        <f t="shared" si="9"/>
        <v>0.71548613999999988</v>
      </c>
      <c r="H115" s="31">
        <f t="shared" si="13"/>
        <v>0.39104761904761892</v>
      </c>
      <c r="I115" s="31">
        <f t="shared" si="12"/>
        <v>0.46310857142857126</v>
      </c>
      <c r="J115" s="30">
        <f t="shared" si="14"/>
        <v>0.84999999999999987</v>
      </c>
      <c r="K115" s="31">
        <f t="shared" si="16"/>
        <v>31.259999999999998</v>
      </c>
      <c r="L115" s="31">
        <f t="shared" si="15"/>
        <v>12.129203519999995</v>
      </c>
      <c r="M115" s="30">
        <f t="shared" si="17"/>
        <v>4.5484513199999981</v>
      </c>
      <c r="P115" s="15"/>
      <c r="T115" s="18"/>
      <c r="U115" s="18"/>
      <c r="V115" s="18"/>
    </row>
    <row r="116" spans="1:22" ht="15.6" thickTop="1" thickBot="1" x14ac:dyDescent="0.4">
      <c r="A116" s="8">
        <f>inputs_S1!G110</f>
        <v>43038</v>
      </c>
      <c r="B116" s="44">
        <f>+inputs_S1!I110</f>
        <v>0.43377777777777771</v>
      </c>
      <c r="C116" s="27">
        <f t="shared" si="10"/>
        <v>0.52463999999999988</v>
      </c>
      <c r="D116" s="28">
        <v>0.85</v>
      </c>
      <c r="E116" s="45">
        <f>+inputs_S1!L110</f>
        <v>5.08</v>
      </c>
      <c r="F116" s="27">
        <f t="shared" si="11"/>
        <v>2.2653955199999993</v>
      </c>
      <c r="G116" s="29">
        <f t="shared" si="9"/>
        <v>0.84952331999999975</v>
      </c>
      <c r="H116" s="31" t="str">
        <f t="shared" si="13"/>
        <v/>
      </c>
      <c r="I116" s="31" t="str">
        <f t="shared" si="12"/>
        <v/>
      </c>
      <c r="J116" s="30" t="str">
        <f t="shared" si="14"/>
        <v/>
      </c>
      <c r="K116" s="31" t="str">
        <f t="shared" si="16"/>
        <v/>
      </c>
      <c r="L116" s="31" t="str">
        <f t="shared" si="15"/>
        <v/>
      </c>
      <c r="M116" s="30" t="str">
        <f t="shared" si="17"/>
        <v/>
      </c>
      <c r="P116" s="15"/>
      <c r="T116" s="18"/>
      <c r="U116" s="18"/>
      <c r="V116" s="18"/>
    </row>
    <row r="117" spans="1:22" ht="15.6" thickTop="1" thickBot="1" x14ac:dyDescent="0.4">
      <c r="A117" s="8">
        <f>inputs_S1!G111</f>
        <v>43039</v>
      </c>
      <c r="B117" s="44">
        <f>+inputs_S1!I111</f>
        <v>0.44222222222222213</v>
      </c>
      <c r="C117" s="27">
        <f t="shared" si="10"/>
        <v>0.53679999999999983</v>
      </c>
      <c r="D117" s="28">
        <v>0.85</v>
      </c>
      <c r="E117" s="45">
        <f>+inputs_S1!L111</f>
        <v>5</v>
      </c>
      <c r="F117" s="27">
        <f t="shared" si="11"/>
        <v>2.2813999999999992</v>
      </c>
      <c r="G117" s="29">
        <f t="shared" si="9"/>
        <v>0.85552499999999976</v>
      </c>
      <c r="H117" s="31" t="str">
        <f t="shared" si="13"/>
        <v/>
      </c>
      <c r="I117" s="31" t="str">
        <f t="shared" si="12"/>
        <v/>
      </c>
      <c r="J117" s="30" t="str">
        <f t="shared" si="14"/>
        <v/>
      </c>
      <c r="K117" s="31" t="str">
        <f t="shared" si="16"/>
        <v/>
      </c>
      <c r="L117" s="31" t="str">
        <f t="shared" si="15"/>
        <v/>
      </c>
      <c r="M117" s="30" t="str">
        <f t="shared" si="17"/>
        <v/>
      </c>
      <c r="P117" s="15"/>
      <c r="T117" s="18"/>
      <c r="U117" s="18"/>
      <c r="V117" s="18"/>
    </row>
    <row r="118" spans="1:22" ht="15.6" thickTop="1" thickBot="1" x14ac:dyDescent="0.4">
      <c r="A118" s="8">
        <f>inputs_S1!G112</f>
        <v>43040</v>
      </c>
      <c r="B118" s="44">
        <f>+inputs_S1!I112</f>
        <v>0.45066666666666655</v>
      </c>
      <c r="C118" s="27">
        <f t="shared" si="10"/>
        <v>0.54895999999999978</v>
      </c>
      <c r="D118" s="28">
        <v>0.85</v>
      </c>
      <c r="E118" s="45">
        <f>+inputs_S1!L112</f>
        <v>5.96</v>
      </c>
      <c r="F118" s="27">
        <f t="shared" si="11"/>
        <v>2.7810313599999987</v>
      </c>
      <c r="G118" s="29">
        <f t="shared" si="9"/>
        <v>1.0428867599999996</v>
      </c>
      <c r="H118" s="31" t="str">
        <f t="shared" si="13"/>
        <v/>
      </c>
      <c r="I118" s="31" t="str">
        <f t="shared" si="12"/>
        <v/>
      </c>
      <c r="J118" s="30" t="str">
        <f t="shared" si="14"/>
        <v/>
      </c>
      <c r="K118" s="31" t="str">
        <f t="shared" si="16"/>
        <v/>
      </c>
      <c r="L118" s="31" t="str">
        <f t="shared" si="15"/>
        <v/>
      </c>
      <c r="M118" s="30" t="str">
        <f t="shared" si="17"/>
        <v/>
      </c>
      <c r="P118" s="15"/>
      <c r="T118" s="18"/>
      <c r="U118" s="18"/>
      <c r="V118" s="18"/>
    </row>
    <row r="119" spans="1:22" ht="15.6" thickTop="1" thickBot="1" x14ac:dyDescent="0.4">
      <c r="A119" s="8">
        <f>inputs_S1!G113</f>
        <v>43041</v>
      </c>
      <c r="B119" s="44">
        <f>+inputs_S1!I113</f>
        <v>0.45911111111111097</v>
      </c>
      <c r="C119" s="27">
        <f t="shared" si="10"/>
        <v>0.56111999999999984</v>
      </c>
      <c r="D119" s="28">
        <v>0.85</v>
      </c>
      <c r="E119" s="45">
        <f>+inputs_S1!L113</f>
        <v>4.8499999999999996</v>
      </c>
      <c r="F119" s="27">
        <f t="shared" si="11"/>
        <v>2.3132171999999991</v>
      </c>
      <c r="G119" s="29">
        <f t="shared" si="9"/>
        <v>0.86745644999999971</v>
      </c>
      <c r="H119" s="31" t="str">
        <f t="shared" si="13"/>
        <v/>
      </c>
      <c r="I119" s="31" t="str">
        <f t="shared" si="12"/>
        <v/>
      </c>
      <c r="J119" s="30" t="str">
        <f t="shared" si="14"/>
        <v/>
      </c>
      <c r="K119" s="31" t="str">
        <f t="shared" si="16"/>
        <v/>
      </c>
      <c r="L119" s="31" t="str">
        <f t="shared" si="15"/>
        <v/>
      </c>
      <c r="M119" s="30" t="str">
        <f t="shared" si="17"/>
        <v/>
      </c>
      <c r="P119" s="15"/>
      <c r="T119" s="18"/>
      <c r="U119" s="18"/>
      <c r="V119" s="18"/>
    </row>
    <row r="120" spans="1:22" ht="15.6" thickTop="1" thickBot="1" x14ac:dyDescent="0.4">
      <c r="A120" s="8">
        <f>inputs_S1!G114</f>
        <v>43042</v>
      </c>
      <c r="B120" s="44">
        <f>+inputs_S1!I114</f>
        <v>0.46755555555555539</v>
      </c>
      <c r="C120" s="27">
        <f t="shared" si="10"/>
        <v>0.57327999999999979</v>
      </c>
      <c r="D120" s="28">
        <v>0.85</v>
      </c>
      <c r="E120" s="45">
        <f>+inputs_S1!L114</f>
        <v>3.56</v>
      </c>
      <c r="F120" s="27">
        <f t="shared" si="11"/>
        <v>1.7347452799999994</v>
      </c>
      <c r="G120" s="29">
        <f t="shared" si="9"/>
        <v>0.65052947999999977</v>
      </c>
      <c r="H120" s="31" t="str">
        <f t="shared" si="13"/>
        <v/>
      </c>
      <c r="I120" s="31" t="str">
        <f t="shared" si="12"/>
        <v/>
      </c>
      <c r="J120" s="30" t="str">
        <f t="shared" si="14"/>
        <v/>
      </c>
      <c r="K120" s="31" t="str">
        <f t="shared" si="16"/>
        <v/>
      </c>
      <c r="L120" s="31" t="str">
        <f t="shared" si="15"/>
        <v/>
      </c>
      <c r="M120" s="30" t="str">
        <f t="shared" si="17"/>
        <v/>
      </c>
      <c r="P120" s="15"/>
      <c r="T120" s="18"/>
      <c r="U120" s="18"/>
      <c r="V120" s="18"/>
    </row>
    <row r="121" spans="1:22" ht="15.6" thickTop="1" thickBot="1" x14ac:dyDescent="0.4">
      <c r="A121" s="8">
        <f>inputs_S1!G115</f>
        <v>43043</v>
      </c>
      <c r="B121" s="44">
        <f>+inputs_S1!I115</f>
        <v>0.47599999999999981</v>
      </c>
      <c r="C121" s="27">
        <f t="shared" si="10"/>
        <v>0.58543999999999974</v>
      </c>
      <c r="D121" s="28">
        <v>0.85</v>
      </c>
      <c r="E121" s="45">
        <f>+inputs_S1!L115</f>
        <v>4.6100000000000003</v>
      </c>
      <c r="F121" s="27">
        <f t="shared" si="11"/>
        <v>2.294046639999999</v>
      </c>
      <c r="G121" s="29">
        <f t="shared" si="9"/>
        <v>0.86026748999999969</v>
      </c>
      <c r="H121" s="31" t="str">
        <f t="shared" si="13"/>
        <v/>
      </c>
      <c r="I121" s="31" t="str">
        <f t="shared" si="12"/>
        <v/>
      </c>
      <c r="J121" s="30" t="str">
        <f t="shared" si="14"/>
        <v/>
      </c>
      <c r="K121" s="31" t="str">
        <f t="shared" si="16"/>
        <v/>
      </c>
      <c r="L121" s="31" t="str">
        <f t="shared" si="15"/>
        <v/>
      </c>
      <c r="M121" s="30" t="str">
        <f t="shared" si="17"/>
        <v/>
      </c>
      <c r="P121" s="15"/>
      <c r="T121" s="18"/>
      <c r="U121" s="18"/>
      <c r="V121" s="18"/>
    </row>
    <row r="122" spans="1:22" ht="15.6" thickTop="1" thickBot="1" x14ac:dyDescent="0.4">
      <c r="A122" s="8">
        <f>inputs_S1!G116</f>
        <v>43044</v>
      </c>
      <c r="B122" s="44">
        <f>+inputs_S1!I116</f>
        <v>0.48444444444444423</v>
      </c>
      <c r="C122" s="27">
        <f t="shared" si="10"/>
        <v>0.59759999999999969</v>
      </c>
      <c r="D122" s="28">
        <v>0.85</v>
      </c>
      <c r="E122" s="45">
        <f>+inputs_S1!L116</f>
        <v>6.39</v>
      </c>
      <c r="F122" s="27">
        <f t="shared" si="11"/>
        <v>3.2458643999999981</v>
      </c>
      <c r="G122" s="29">
        <f t="shared" si="9"/>
        <v>1.2171991499999995</v>
      </c>
      <c r="H122" s="31">
        <f t="shared" si="13"/>
        <v>0.45911111111111103</v>
      </c>
      <c r="I122" s="31">
        <f t="shared" si="12"/>
        <v>0.56111999999999973</v>
      </c>
      <c r="J122" s="30">
        <f t="shared" si="14"/>
        <v>0.84999999999999987</v>
      </c>
      <c r="K122" s="31">
        <f t="shared" si="16"/>
        <v>35.449999999999996</v>
      </c>
      <c r="L122" s="31">
        <f t="shared" si="15"/>
        <v>16.915700399999992</v>
      </c>
      <c r="M122" s="30">
        <f t="shared" si="17"/>
        <v>6.3433876499999986</v>
      </c>
      <c r="P122" s="15"/>
      <c r="T122" s="18"/>
      <c r="U122" s="18"/>
      <c r="V122" s="18"/>
    </row>
    <row r="123" spans="1:22" ht="15.6" thickTop="1" thickBot="1" x14ac:dyDescent="0.4">
      <c r="A123" s="8">
        <f>inputs_S1!G117</f>
        <v>43045</v>
      </c>
      <c r="B123" s="44">
        <f>+inputs_S1!I117</f>
        <v>0.49288888888888865</v>
      </c>
      <c r="C123" s="27">
        <f t="shared" si="10"/>
        <v>0.60975999999999964</v>
      </c>
      <c r="D123" s="28">
        <v>0.85</v>
      </c>
      <c r="E123" s="45">
        <f>+inputs_S1!L117</f>
        <v>4.12</v>
      </c>
      <c r="F123" s="27">
        <f t="shared" si="11"/>
        <v>2.1353795199999985</v>
      </c>
      <c r="G123" s="29">
        <f t="shared" si="9"/>
        <v>0.80076731999999951</v>
      </c>
      <c r="H123" s="31" t="str">
        <f t="shared" si="13"/>
        <v/>
      </c>
      <c r="I123" s="31" t="str">
        <f t="shared" si="12"/>
        <v/>
      </c>
      <c r="J123" s="30" t="str">
        <f t="shared" si="14"/>
        <v/>
      </c>
      <c r="K123" s="31" t="str">
        <f t="shared" si="16"/>
        <v/>
      </c>
      <c r="L123" s="31" t="str">
        <f t="shared" si="15"/>
        <v/>
      </c>
      <c r="M123" s="30" t="str">
        <f t="shared" si="17"/>
        <v/>
      </c>
      <c r="P123" s="15"/>
      <c r="T123" s="18"/>
      <c r="U123" s="18"/>
      <c r="V123" s="18"/>
    </row>
    <row r="124" spans="1:22" ht="15.6" thickTop="1" thickBot="1" x14ac:dyDescent="0.4">
      <c r="A124" s="8">
        <f>inputs_S1!G118</f>
        <v>43046</v>
      </c>
      <c r="B124" s="44">
        <f>+inputs_S1!I118</f>
        <v>0.50133333333333308</v>
      </c>
      <c r="C124" s="27">
        <f t="shared" si="10"/>
        <v>0.62191999999999958</v>
      </c>
      <c r="D124" s="28">
        <v>0.85</v>
      </c>
      <c r="E124" s="45">
        <f>+inputs_S1!L118</f>
        <v>4.8499999999999996</v>
      </c>
      <c r="F124" s="27">
        <f t="shared" si="11"/>
        <v>2.5638651999999982</v>
      </c>
      <c r="G124" s="29">
        <f t="shared" si="9"/>
        <v>0.96144944999999937</v>
      </c>
      <c r="H124" s="31" t="str">
        <f t="shared" si="13"/>
        <v/>
      </c>
      <c r="I124" s="31" t="str">
        <f t="shared" si="12"/>
        <v/>
      </c>
      <c r="J124" s="30" t="str">
        <f t="shared" si="14"/>
        <v/>
      </c>
      <c r="K124" s="31" t="str">
        <f t="shared" si="16"/>
        <v/>
      </c>
      <c r="L124" s="31" t="str">
        <f t="shared" si="15"/>
        <v/>
      </c>
      <c r="M124" s="30" t="str">
        <f t="shared" si="17"/>
        <v/>
      </c>
      <c r="P124" s="15"/>
      <c r="T124" s="18"/>
      <c r="U124" s="18"/>
      <c r="V124" s="18"/>
    </row>
    <row r="125" spans="1:22" ht="15.6" thickTop="1" thickBot="1" x14ac:dyDescent="0.4">
      <c r="A125" s="8">
        <f>inputs_S1!G119</f>
        <v>43047</v>
      </c>
      <c r="B125" s="44">
        <f>+inputs_S1!I119</f>
        <v>0.50977777777777744</v>
      </c>
      <c r="C125" s="27">
        <f t="shared" si="10"/>
        <v>0.63407999999999953</v>
      </c>
      <c r="D125" s="28">
        <v>0.85</v>
      </c>
      <c r="E125" s="45">
        <f>+inputs_S1!L119</f>
        <v>6.16</v>
      </c>
      <c r="F125" s="27">
        <f t="shared" si="11"/>
        <v>3.3200428799999973</v>
      </c>
      <c r="G125" s="29">
        <f t="shared" si="9"/>
        <v>1.245016079999999</v>
      </c>
      <c r="H125" s="31" t="str">
        <f t="shared" si="13"/>
        <v/>
      </c>
      <c r="I125" s="31" t="str">
        <f t="shared" si="12"/>
        <v/>
      </c>
      <c r="J125" s="30" t="str">
        <f t="shared" si="14"/>
        <v/>
      </c>
      <c r="K125" s="31" t="str">
        <f t="shared" si="16"/>
        <v/>
      </c>
      <c r="L125" s="31" t="str">
        <f t="shared" si="15"/>
        <v/>
      </c>
      <c r="M125" s="30" t="str">
        <f t="shared" si="17"/>
        <v/>
      </c>
      <c r="P125" s="15"/>
      <c r="T125" s="18"/>
      <c r="U125" s="18"/>
      <c r="V125" s="18"/>
    </row>
    <row r="126" spans="1:22" ht="15.6" thickTop="1" thickBot="1" x14ac:dyDescent="0.4">
      <c r="A126" s="8">
        <f>inputs_S1!G120</f>
        <v>43048</v>
      </c>
      <c r="B126" s="44">
        <f>+inputs_S1!I120</f>
        <v>0.51822222222222181</v>
      </c>
      <c r="C126" s="27">
        <f t="shared" si="10"/>
        <v>0.64623999999999937</v>
      </c>
      <c r="D126" s="28">
        <v>0.85</v>
      </c>
      <c r="E126" s="45">
        <f>+inputs_S1!L120</f>
        <v>6.95</v>
      </c>
      <c r="F126" s="27">
        <f t="shared" si="11"/>
        <v>3.8176627999999964</v>
      </c>
      <c r="G126" s="29">
        <f t="shared" si="9"/>
        <v>1.4316235499999987</v>
      </c>
      <c r="H126" s="31" t="str">
        <f t="shared" si="13"/>
        <v/>
      </c>
      <c r="I126" s="31" t="str">
        <f t="shared" si="12"/>
        <v/>
      </c>
      <c r="J126" s="30" t="str">
        <f t="shared" si="14"/>
        <v/>
      </c>
      <c r="K126" s="31" t="str">
        <f t="shared" si="16"/>
        <v/>
      </c>
      <c r="L126" s="31" t="str">
        <f t="shared" si="15"/>
        <v/>
      </c>
      <c r="M126" s="30" t="str">
        <f t="shared" si="17"/>
        <v/>
      </c>
      <c r="P126" s="15"/>
      <c r="T126" s="18"/>
      <c r="U126" s="18"/>
      <c r="V126" s="18"/>
    </row>
    <row r="127" spans="1:22" ht="15.6" thickTop="1" thickBot="1" x14ac:dyDescent="0.4">
      <c r="A127" s="8">
        <f>inputs_S1!G121</f>
        <v>43049</v>
      </c>
      <c r="B127" s="44">
        <f>+inputs_S1!I121</f>
        <v>0.52666666666666595</v>
      </c>
      <c r="C127" s="27">
        <f t="shared" si="10"/>
        <v>0.65839999999999899</v>
      </c>
      <c r="D127" s="28">
        <v>0.85</v>
      </c>
      <c r="E127" s="45">
        <f>+inputs_S1!L121</f>
        <v>7.43</v>
      </c>
      <c r="F127" s="27">
        <f t="shared" si="11"/>
        <v>4.1581251999999935</v>
      </c>
      <c r="G127" s="29">
        <f t="shared" si="9"/>
        <v>1.5592969499999976</v>
      </c>
      <c r="H127" s="31" t="str">
        <f t="shared" si="13"/>
        <v/>
      </c>
      <c r="I127" s="31" t="str">
        <f t="shared" si="12"/>
        <v/>
      </c>
      <c r="J127" s="30" t="str">
        <f t="shared" si="14"/>
        <v/>
      </c>
      <c r="K127" s="31" t="str">
        <f t="shared" si="16"/>
        <v/>
      </c>
      <c r="L127" s="31" t="str">
        <f t="shared" si="15"/>
        <v/>
      </c>
      <c r="M127" s="30" t="str">
        <f t="shared" si="17"/>
        <v/>
      </c>
      <c r="P127" s="15"/>
      <c r="T127" s="18"/>
      <c r="U127" s="18"/>
      <c r="V127" s="18"/>
    </row>
    <row r="128" spans="1:22" ht="15.6" thickTop="1" thickBot="1" x14ac:dyDescent="0.4">
      <c r="A128" s="8">
        <f>inputs_S1!G122</f>
        <v>43050</v>
      </c>
      <c r="B128" s="44">
        <f>+inputs_S1!I122</f>
        <v>0.53799999999999937</v>
      </c>
      <c r="C128" s="27">
        <f t="shared" si="10"/>
        <v>0.6747199999999991</v>
      </c>
      <c r="D128" s="28">
        <v>0.85</v>
      </c>
      <c r="E128" s="45">
        <f>+inputs_S1!L122</f>
        <v>4.5</v>
      </c>
      <c r="F128" s="27">
        <f t="shared" si="11"/>
        <v>2.5808039999999965</v>
      </c>
      <c r="G128" s="29">
        <f t="shared" si="9"/>
        <v>0.96780149999999876</v>
      </c>
      <c r="H128" s="31" t="str">
        <f t="shared" si="13"/>
        <v/>
      </c>
      <c r="I128" s="31" t="str">
        <f t="shared" si="12"/>
        <v/>
      </c>
      <c r="J128" s="30" t="str">
        <f t="shared" si="14"/>
        <v/>
      </c>
      <c r="K128" s="31" t="str">
        <f t="shared" si="16"/>
        <v/>
      </c>
      <c r="L128" s="31" t="str">
        <f t="shared" si="15"/>
        <v/>
      </c>
      <c r="M128" s="30" t="str">
        <f t="shared" si="17"/>
        <v/>
      </c>
      <c r="P128" s="15"/>
      <c r="T128" s="18"/>
      <c r="U128" s="18"/>
      <c r="V128" s="18"/>
    </row>
    <row r="129" spans="1:22" ht="15.6" thickTop="1" thickBot="1" x14ac:dyDescent="0.4">
      <c r="A129" s="8">
        <f>inputs_S1!G123</f>
        <v>43051</v>
      </c>
      <c r="B129" s="44">
        <f>+inputs_S1!I123</f>
        <v>0.54933333333333279</v>
      </c>
      <c r="C129" s="27">
        <f t="shared" si="10"/>
        <v>0.69103999999999921</v>
      </c>
      <c r="D129" s="28">
        <v>0.85</v>
      </c>
      <c r="E129" s="45">
        <f>+inputs_S1!L123</f>
        <v>5.09</v>
      </c>
      <c r="F129" s="27">
        <f t="shared" si="11"/>
        <v>2.9897845599999968</v>
      </c>
      <c r="G129" s="29">
        <f t="shared" si="9"/>
        <v>1.1211692099999988</v>
      </c>
      <c r="H129" s="31">
        <f t="shared" si="13"/>
        <v>0.51946031746031696</v>
      </c>
      <c r="I129" s="31">
        <f t="shared" si="12"/>
        <v>0.64802285714285646</v>
      </c>
      <c r="J129" s="30">
        <f t="shared" si="14"/>
        <v>0.84999999999999987</v>
      </c>
      <c r="K129" s="31">
        <f t="shared" si="16"/>
        <v>39.099999999999994</v>
      </c>
      <c r="L129" s="31">
        <f t="shared" si="15"/>
        <v>21.565664159999979</v>
      </c>
      <c r="M129" s="30">
        <f t="shared" si="17"/>
        <v>8.0871240599999901</v>
      </c>
      <c r="P129" s="15"/>
      <c r="T129" s="18"/>
      <c r="U129" s="18"/>
      <c r="V129" s="18"/>
    </row>
    <row r="130" spans="1:22" ht="15.6" thickTop="1" thickBot="1" x14ac:dyDescent="0.4">
      <c r="A130" s="8">
        <f>inputs_S1!G124</f>
        <v>43052</v>
      </c>
      <c r="B130" s="44">
        <f>+inputs_S1!I124</f>
        <v>0.5606666666666662</v>
      </c>
      <c r="C130" s="27">
        <f t="shared" si="10"/>
        <v>0.70735999999999932</v>
      </c>
      <c r="D130" s="28">
        <v>0.85</v>
      </c>
      <c r="E130" s="45">
        <f>+inputs_S1!L124</f>
        <v>4.8899999999999997</v>
      </c>
      <c r="F130" s="27">
        <f t="shared" si="11"/>
        <v>2.9401418399999972</v>
      </c>
      <c r="G130" s="29">
        <f t="shared" si="9"/>
        <v>1.102553189999999</v>
      </c>
      <c r="H130" s="31" t="str">
        <f t="shared" si="13"/>
        <v/>
      </c>
      <c r="I130" s="31" t="str">
        <f t="shared" si="12"/>
        <v/>
      </c>
      <c r="J130" s="30" t="str">
        <f t="shared" si="14"/>
        <v/>
      </c>
      <c r="K130" s="31" t="str">
        <f t="shared" si="16"/>
        <v/>
      </c>
      <c r="L130" s="31" t="str">
        <f t="shared" si="15"/>
        <v/>
      </c>
      <c r="M130" s="30" t="str">
        <f t="shared" si="17"/>
        <v/>
      </c>
      <c r="P130" s="15"/>
      <c r="T130" s="18"/>
      <c r="U130" s="18"/>
      <c r="V130" s="18"/>
    </row>
    <row r="131" spans="1:22" ht="15.6" thickTop="1" thickBot="1" x14ac:dyDescent="0.4">
      <c r="A131" s="8">
        <f>inputs_S1!G125</f>
        <v>43053</v>
      </c>
      <c r="B131" s="44">
        <f>+inputs_S1!I125</f>
        <v>0.57199999999999962</v>
      </c>
      <c r="C131" s="27">
        <f t="shared" si="10"/>
        <v>0.72367999999999943</v>
      </c>
      <c r="D131" s="28">
        <v>0.85</v>
      </c>
      <c r="E131" s="45">
        <f>+inputs_S1!L125</f>
        <v>4.3099999999999996</v>
      </c>
      <c r="F131" s="27">
        <f t="shared" si="11"/>
        <v>2.6512016799999976</v>
      </c>
      <c r="G131" s="29">
        <f t="shared" si="9"/>
        <v>0.99420062999999914</v>
      </c>
      <c r="H131" s="31" t="str">
        <f t="shared" si="13"/>
        <v/>
      </c>
      <c r="I131" s="31" t="str">
        <f t="shared" si="12"/>
        <v/>
      </c>
      <c r="J131" s="30" t="str">
        <f t="shared" si="14"/>
        <v/>
      </c>
      <c r="K131" s="31" t="str">
        <f t="shared" si="16"/>
        <v/>
      </c>
      <c r="L131" s="31" t="str">
        <f t="shared" si="15"/>
        <v/>
      </c>
      <c r="M131" s="30" t="str">
        <f t="shared" si="17"/>
        <v/>
      </c>
      <c r="P131" s="15"/>
      <c r="T131" s="18"/>
      <c r="U131" s="18"/>
      <c r="V131" s="18"/>
    </row>
    <row r="132" spans="1:22" ht="15.6" thickTop="1" thickBot="1" x14ac:dyDescent="0.4">
      <c r="A132" s="8">
        <f>inputs_S1!G126</f>
        <v>43054</v>
      </c>
      <c r="B132" s="44">
        <f>+inputs_S1!I126</f>
        <v>0.58333333333333304</v>
      </c>
      <c r="C132" s="27">
        <f t="shared" si="10"/>
        <v>0.73999999999999955</v>
      </c>
      <c r="D132" s="28">
        <v>0.85</v>
      </c>
      <c r="E132" s="45">
        <f>+inputs_S1!L126</f>
        <v>4.8499999999999996</v>
      </c>
      <c r="F132" s="27">
        <f t="shared" si="11"/>
        <v>3.0506499999999974</v>
      </c>
      <c r="G132" s="29">
        <f t="shared" si="9"/>
        <v>1.143993749999999</v>
      </c>
      <c r="H132" s="31" t="str">
        <f t="shared" si="13"/>
        <v/>
      </c>
      <c r="I132" s="31" t="str">
        <f t="shared" si="12"/>
        <v/>
      </c>
      <c r="J132" s="30" t="str">
        <f t="shared" si="14"/>
        <v/>
      </c>
      <c r="K132" s="31" t="str">
        <f t="shared" si="16"/>
        <v/>
      </c>
      <c r="L132" s="31" t="str">
        <f t="shared" si="15"/>
        <v/>
      </c>
      <c r="M132" s="30" t="str">
        <f t="shared" si="17"/>
        <v/>
      </c>
      <c r="P132" s="15"/>
      <c r="T132" s="18"/>
      <c r="U132" s="18"/>
      <c r="V132" s="18"/>
    </row>
    <row r="133" spans="1:22" ht="15.6" thickTop="1" thickBot="1" x14ac:dyDescent="0.4">
      <c r="A133" s="8">
        <f>inputs_S1!G127</f>
        <v>43055</v>
      </c>
      <c r="B133" s="44">
        <f>+inputs_S1!I127</f>
        <v>0.58666666666666645</v>
      </c>
      <c r="C133" s="27">
        <f t="shared" si="10"/>
        <v>0.74479999999999968</v>
      </c>
      <c r="D133" s="28">
        <v>0.85</v>
      </c>
      <c r="E133" s="45">
        <f>+inputs_S1!L127</f>
        <v>5.59</v>
      </c>
      <c r="F133" s="27">
        <f t="shared" si="11"/>
        <v>3.5389171999999984</v>
      </c>
      <c r="G133" s="29">
        <f t="shared" si="9"/>
        <v>1.3270939499999994</v>
      </c>
      <c r="H133" s="31" t="str">
        <f t="shared" si="13"/>
        <v/>
      </c>
      <c r="I133" s="31" t="str">
        <f t="shared" si="12"/>
        <v/>
      </c>
      <c r="J133" s="30" t="str">
        <f t="shared" si="14"/>
        <v/>
      </c>
      <c r="K133" s="31" t="str">
        <f t="shared" si="16"/>
        <v/>
      </c>
      <c r="L133" s="31" t="str">
        <f t="shared" si="15"/>
        <v/>
      </c>
      <c r="M133" s="30" t="str">
        <f t="shared" si="17"/>
        <v/>
      </c>
      <c r="P133" s="15"/>
      <c r="T133" s="18"/>
      <c r="U133" s="18"/>
      <c r="V133" s="18"/>
    </row>
    <row r="134" spans="1:22" ht="15.6" thickTop="1" thickBot="1" x14ac:dyDescent="0.4">
      <c r="A134" s="8">
        <f>inputs_S1!G128</f>
        <v>43056</v>
      </c>
      <c r="B134" s="44">
        <f>+inputs_S1!I128</f>
        <v>0.58999999999999986</v>
      </c>
      <c r="C134" s="27">
        <f t="shared" si="10"/>
        <v>0.74959999999999982</v>
      </c>
      <c r="D134" s="28">
        <v>0.85</v>
      </c>
      <c r="E134" s="45">
        <f>+inputs_S1!L128</f>
        <v>5.26</v>
      </c>
      <c r="F134" s="27">
        <f t="shared" si="11"/>
        <v>3.351461599999999</v>
      </c>
      <c r="G134" s="29">
        <f t="shared" si="9"/>
        <v>1.2567980999999997</v>
      </c>
      <c r="H134" s="31" t="str">
        <f t="shared" si="13"/>
        <v/>
      </c>
      <c r="I134" s="31" t="str">
        <f t="shared" si="12"/>
        <v/>
      </c>
      <c r="J134" s="30" t="str">
        <f t="shared" si="14"/>
        <v/>
      </c>
      <c r="K134" s="31" t="str">
        <f t="shared" si="16"/>
        <v/>
      </c>
      <c r="L134" s="31" t="str">
        <f t="shared" si="15"/>
        <v/>
      </c>
      <c r="M134" s="30" t="str">
        <f t="shared" si="17"/>
        <v/>
      </c>
      <c r="P134" s="15"/>
      <c r="T134" s="18"/>
      <c r="U134" s="18"/>
      <c r="V134" s="18"/>
    </row>
    <row r="135" spans="1:22" ht="15.6" thickTop="1" thickBot="1" x14ac:dyDescent="0.4">
      <c r="A135" s="8">
        <f>inputs_S1!G129</f>
        <v>43057</v>
      </c>
      <c r="B135" s="44">
        <f>+inputs_S1!I129</f>
        <v>0.59333333333333327</v>
      </c>
      <c r="C135" s="27">
        <f t="shared" si="10"/>
        <v>0.75439999999999985</v>
      </c>
      <c r="D135" s="28">
        <v>0.85</v>
      </c>
      <c r="E135" s="45">
        <f>+inputs_S1!L129</f>
        <v>5.01</v>
      </c>
      <c r="F135" s="27">
        <f t="shared" si="11"/>
        <v>3.2126123999999989</v>
      </c>
      <c r="G135" s="29">
        <f t="shared" si="9"/>
        <v>1.2047296499999998</v>
      </c>
      <c r="H135" s="31" t="str">
        <f t="shared" si="13"/>
        <v/>
      </c>
      <c r="I135" s="31" t="str">
        <f t="shared" si="12"/>
        <v/>
      </c>
      <c r="J135" s="30" t="str">
        <f t="shared" si="14"/>
        <v/>
      </c>
      <c r="K135" s="31" t="str">
        <f t="shared" si="16"/>
        <v/>
      </c>
      <c r="L135" s="31" t="str">
        <f t="shared" si="15"/>
        <v/>
      </c>
      <c r="M135" s="30" t="str">
        <f t="shared" si="17"/>
        <v/>
      </c>
      <c r="P135" s="15"/>
      <c r="T135" s="18"/>
      <c r="U135" s="18"/>
      <c r="V135" s="18"/>
    </row>
    <row r="136" spans="1:22" ht="15.6" thickTop="1" thickBot="1" x14ac:dyDescent="0.4">
      <c r="A136" s="8">
        <f>inputs_S1!G130</f>
        <v>43058</v>
      </c>
      <c r="B136" s="44">
        <f>+inputs_S1!I130</f>
        <v>0.59666666666666668</v>
      </c>
      <c r="C136" s="27">
        <f t="shared" si="10"/>
        <v>0.75919999999999999</v>
      </c>
      <c r="D136" s="28">
        <v>0.85</v>
      </c>
      <c r="E136" s="45">
        <f>+inputs_S1!L130</f>
        <v>5.74</v>
      </c>
      <c r="F136" s="27">
        <f t="shared" si="11"/>
        <v>3.7041368000000001</v>
      </c>
      <c r="G136" s="29">
        <f t="shared" si="9"/>
        <v>1.3890513000000002</v>
      </c>
      <c r="H136" s="31">
        <f t="shared" si="13"/>
        <v>0.583238095238095</v>
      </c>
      <c r="I136" s="31">
        <f t="shared" si="12"/>
        <v>0.73986285714285671</v>
      </c>
      <c r="J136" s="30">
        <f t="shared" si="14"/>
        <v>0.84999999999999987</v>
      </c>
      <c r="K136" s="31">
        <f t="shared" si="16"/>
        <v>35.65</v>
      </c>
      <c r="L136" s="31">
        <f t="shared" si="15"/>
        <v>22.449121519999988</v>
      </c>
      <c r="M136" s="30">
        <f t="shared" si="17"/>
        <v>8.418420569999995</v>
      </c>
      <c r="P136" s="15"/>
      <c r="T136" s="18"/>
      <c r="U136" s="18"/>
      <c r="V136" s="18"/>
    </row>
    <row r="137" spans="1:22" ht="15.6" thickTop="1" thickBot="1" x14ac:dyDescent="0.4">
      <c r="A137" s="8">
        <f>inputs_S1!G131</f>
        <v>43059</v>
      </c>
      <c r="B137" s="44">
        <f>+inputs_S1!I131</f>
        <v>0.6</v>
      </c>
      <c r="C137" s="27">
        <f t="shared" si="10"/>
        <v>0.76400000000000001</v>
      </c>
      <c r="D137" s="28">
        <v>0.85</v>
      </c>
      <c r="E137" s="45">
        <f>+inputs_S1!L131</f>
        <v>5.2</v>
      </c>
      <c r="F137" s="27">
        <f t="shared" si="11"/>
        <v>3.3768799999999999</v>
      </c>
      <c r="G137" s="29">
        <f t="shared" si="9"/>
        <v>1.26633</v>
      </c>
      <c r="H137" s="31" t="str">
        <f t="shared" si="13"/>
        <v/>
      </c>
      <c r="I137" s="31" t="str">
        <f t="shared" si="12"/>
        <v/>
      </c>
      <c r="J137" s="30" t="str">
        <f t="shared" si="14"/>
        <v/>
      </c>
      <c r="K137" s="31" t="str">
        <f t="shared" si="16"/>
        <v/>
      </c>
      <c r="L137" s="31" t="str">
        <f t="shared" si="15"/>
        <v/>
      </c>
      <c r="M137" s="30" t="str">
        <f t="shared" si="17"/>
        <v/>
      </c>
      <c r="P137" s="15"/>
      <c r="T137" s="18"/>
      <c r="U137" s="18"/>
      <c r="V137" s="18"/>
    </row>
    <row r="138" spans="1:22" ht="15.6" thickTop="1" thickBot="1" x14ac:dyDescent="0.4">
      <c r="A138" s="8">
        <f>inputs_S1!G132</f>
        <v>43060</v>
      </c>
      <c r="B138" s="44">
        <f>+inputs_S1!I132</f>
        <v>0.60599999999999998</v>
      </c>
      <c r="C138" s="27">
        <f t="shared" si="10"/>
        <v>0.77263999999999999</v>
      </c>
      <c r="D138" s="28">
        <v>0.85</v>
      </c>
      <c r="E138" s="45">
        <f>+inputs_S1!L132</f>
        <v>6.38</v>
      </c>
      <c r="F138" s="27">
        <f t="shared" si="11"/>
        <v>4.1900267199999996</v>
      </c>
      <c r="G138" s="29">
        <f t="shared" si="9"/>
        <v>1.57126002</v>
      </c>
      <c r="H138" s="31" t="str">
        <f t="shared" si="13"/>
        <v/>
      </c>
      <c r="I138" s="31" t="str">
        <f t="shared" si="12"/>
        <v/>
      </c>
      <c r="J138" s="30" t="str">
        <f t="shared" si="14"/>
        <v/>
      </c>
      <c r="K138" s="31" t="str">
        <f t="shared" si="16"/>
        <v/>
      </c>
      <c r="L138" s="31" t="str">
        <f t="shared" si="15"/>
        <v/>
      </c>
      <c r="M138" s="30" t="str">
        <f t="shared" si="17"/>
        <v/>
      </c>
      <c r="P138" s="15"/>
      <c r="T138" s="18"/>
      <c r="U138" s="18"/>
      <c r="V138" s="18"/>
    </row>
    <row r="139" spans="1:22" ht="15.6" thickTop="1" thickBot="1" x14ac:dyDescent="0.4">
      <c r="A139" s="8">
        <f>inputs_S1!G133</f>
        <v>43061</v>
      </c>
      <c r="B139" s="44">
        <f>+inputs_S1!I133</f>
        <v>0.61199999999999999</v>
      </c>
      <c r="C139" s="27">
        <f t="shared" si="10"/>
        <v>0.78127999999999997</v>
      </c>
      <c r="D139" s="28">
        <v>0.85</v>
      </c>
      <c r="E139" s="45">
        <f>+inputs_S1!L133</f>
        <v>6.13</v>
      </c>
      <c r="F139" s="27">
        <f t="shared" si="11"/>
        <v>4.0708594400000004</v>
      </c>
      <c r="G139" s="29">
        <f t="shared" si="9"/>
        <v>1.5265722900000003</v>
      </c>
      <c r="H139" s="31" t="str">
        <f t="shared" si="13"/>
        <v/>
      </c>
      <c r="I139" s="31" t="str">
        <f t="shared" si="12"/>
        <v/>
      </c>
      <c r="J139" s="30" t="str">
        <f t="shared" si="14"/>
        <v/>
      </c>
      <c r="K139" s="31" t="str">
        <f t="shared" si="16"/>
        <v/>
      </c>
      <c r="L139" s="31" t="str">
        <f t="shared" si="15"/>
        <v/>
      </c>
      <c r="M139" s="30" t="str">
        <f t="shared" si="17"/>
        <v/>
      </c>
      <c r="P139" s="15"/>
      <c r="T139" s="18"/>
      <c r="U139" s="18"/>
      <c r="V139" s="18"/>
    </row>
    <row r="140" spans="1:22" ht="15.6" thickTop="1" thickBot="1" x14ac:dyDescent="0.4">
      <c r="A140" s="8">
        <f>inputs_S1!G134</f>
        <v>43062</v>
      </c>
      <c r="B140" s="44">
        <f>+inputs_S1!I134</f>
        <v>0.61799999999999999</v>
      </c>
      <c r="C140" s="27">
        <f t="shared" si="10"/>
        <v>0.78991999999999996</v>
      </c>
      <c r="D140" s="28">
        <v>0.85</v>
      </c>
      <c r="E140" s="45">
        <f>+inputs_S1!L134</f>
        <v>4.5199999999999996</v>
      </c>
      <c r="F140" s="27">
        <f t="shared" si="11"/>
        <v>3.0348726399999992</v>
      </c>
      <c r="G140" s="29">
        <f t="shared" ref="G140:G203" si="18">F140/$D$4</f>
        <v>1.1380772399999999</v>
      </c>
      <c r="H140" s="31" t="str">
        <f t="shared" si="13"/>
        <v/>
      </c>
      <c r="I140" s="31" t="str">
        <f t="shared" si="12"/>
        <v/>
      </c>
      <c r="J140" s="30" t="str">
        <f t="shared" si="14"/>
        <v/>
      </c>
      <c r="K140" s="31" t="str">
        <f t="shared" si="16"/>
        <v/>
      </c>
      <c r="L140" s="31" t="str">
        <f t="shared" si="15"/>
        <v/>
      </c>
      <c r="M140" s="30" t="str">
        <f t="shared" si="17"/>
        <v/>
      </c>
      <c r="P140" s="15"/>
      <c r="T140" s="18"/>
      <c r="U140" s="18"/>
      <c r="V140" s="18"/>
    </row>
    <row r="141" spans="1:22" ht="15.6" thickTop="1" thickBot="1" x14ac:dyDescent="0.4">
      <c r="A141" s="8">
        <f>inputs_S1!G135</f>
        <v>43063</v>
      </c>
      <c r="B141" s="44">
        <f>+inputs_S1!I135</f>
        <v>0.624</v>
      </c>
      <c r="C141" s="27">
        <f t="shared" ref="C141:C204" si="19">1.44*B141-0.1</f>
        <v>0.79855999999999994</v>
      </c>
      <c r="D141" s="28">
        <v>0.85</v>
      </c>
      <c r="E141" s="45">
        <f>+inputs_S1!L135</f>
        <v>4.2300000000000004</v>
      </c>
      <c r="F141" s="27">
        <f t="shared" ref="F141:F204" si="20">C141*D141*E141</f>
        <v>2.8712224800000001</v>
      </c>
      <c r="G141" s="29">
        <f t="shared" si="18"/>
        <v>1.07670843</v>
      </c>
      <c r="H141" s="31" t="str">
        <f t="shared" si="13"/>
        <v/>
      </c>
      <c r="I141" s="31" t="str">
        <f t="shared" ref="I141:I204" si="21">IF(WEEKDAY(A141)=1,AVERAGE(C135:C141),"")</f>
        <v/>
      </c>
      <c r="J141" s="30" t="str">
        <f t="shared" si="14"/>
        <v/>
      </c>
      <c r="K141" s="31" t="str">
        <f t="shared" si="16"/>
        <v/>
      </c>
      <c r="L141" s="31" t="str">
        <f t="shared" si="15"/>
        <v/>
      </c>
      <c r="M141" s="30" t="str">
        <f t="shared" si="17"/>
        <v/>
      </c>
      <c r="P141" s="15"/>
      <c r="T141" s="18"/>
      <c r="U141" s="18"/>
      <c r="V141" s="18"/>
    </row>
    <row r="142" spans="1:22" ht="15.6" thickTop="1" thickBot="1" x14ac:dyDescent="0.4">
      <c r="A142" s="8">
        <f>inputs_S1!G136</f>
        <v>43064</v>
      </c>
      <c r="B142" s="44">
        <f>+inputs_S1!I136</f>
        <v>0.63</v>
      </c>
      <c r="C142" s="27">
        <f t="shared" si="19"/>
        <v>0.80720000000000003</v>
      </c>
      <c r="D142" s="28">
        <v>0.85</v>
      </c>
      <c r="E142" s="45">
        <f>+inputs_S1!L136</f>
        <v>5.73</v>
      </c>
      <c r="F142" s="27">
        <f t="shared" si="20"/>
        <v>3.9314676</v>
      </c>
      <c r="G142" s="29">
        <f t="shared" si="18"/>
        <v>1.47430035</v>
      </c>
      <c r="H142" s="31" t="str">
        <f t="shared" ref="H142:H205" si="22">IF(WEEKDAY(A142)=1,AVERAGE(B136:B142),"")</f>
        <v/>
      </c>
      <c r="I142" s="31" t="str">
        <f t="shared" si="21"/>
        <v/>
      </c>
      <c r="J142" s="30" t="str">
        <f t="shared" ref="J142:J205" si="23">IF(WEEKDAY(A142)=1,AVERAGE(D136:D142),"")</f>
        <v/>
      </c>
      <c r="K142" s="31" t="str">
        <f t="shared" si="16"/>
        <v/>
      </c>
      <c r="L142" s="31" t="str">
        <f t="shared" ref="L142:L205" si="24">IF(WEEKDAY(A142)=1,SUM(F136:F142),"")</f>
        <v/>
      </c>
      <c r="M142" s="30" t="str">
        <f t="shared" si="17"/>
        <v/>
      </c>
      <c r="P142" s="15"/>
      <c r="T142" s="18"/>
      <c r="U142" s="18"/>
      <c r="V142" s="18"/>
    </row>
    <row r="143" spans="1:22" ht="15.6" thickTop="1" thickBot="1" x14ac:dyDescent="0.4">
      <c r="A143" s="8">
        <f>inputs_S1!G137</f>
        <v>43065</v>
      </c>
      <c r="B143" s="44">
        <f>+inputs_S1!I137</f>
        <v>0.63600000000000001</v>
      </c>
      <c r="C143" s="27">
        <f t="shared" si="19"/>
        <v>0.81584000000000001</v>
      </c>
      <c r="D143" s="28">
        <v>0.85</v>
      </c>
      <c r="E143" s="45">
        <f>+inputs_S1!L137</f>
        <v>3.48</v>
      </c>
      <c r="F143" s="27">
        <f t="shared" si="20"/>
        <v>2.4132547199999999</v>
      </c>
      <c r="G143" s="29">
        <f t="shared" si="18"/>
        <v>0.90497052</v>
      </c>
      <c r="H143" s="31">
        <f t="shared" si="22"/>
        <v>0.61799999999999999</v>
      </c>
      <c r="I143" s="31">
        <f t="shared" si="21"/>
        <v>0.78991999999999984</v>
      </c>
      <c r="J143" s="30">
        <f t="shared" si="23"/>
        <v>0.84999999999999987</v>
      </c>
      <c r="K143" s="31">
        <f t="shared" si="16"/>
        <v>35.669999999999995</v>
      </c>
      <c r="L143" s="31">
        <f t="shared" si="24"/>
        <v>23.888583600000004</v>
      </c>
      <c r="M143" s="30">
        <f t="shared" si="17"/>
        <v>8.9582188500000015</v>
      </c>
      <c r="P143" s="15"/>
      <c r="T143" s="18"/>
      <c r="U143" s="18"/>
      <c r="V143" s="18"/>
    </row>
    <row r="144" spans="1:22" ht="15.6" thickTop="1" thickBot="1" x14ac:dyDescent="0.4">
      <c r="A144" s="8">
        <f>inputs_S1!G138</f>
        <v>43066</v>
      </c>
      <c r="B144" s="44">
        <f>+inputs_S1!I138</f>
        <v>0.64200000000000002</v>
      </c>
      <c r="C144" s="27">
        <f t="shared" si="19"/>
        <v>0.82447999999999999</v>
      </c>
      <c r="D144" s="28">
        <v>0.85</v>
      </c>
      <c r="E144" s="45">
        <f>+inputs_S1!L138</f>
        <v>4.53</v>
      </c>
      <c r="F144" s="27">
        <f t="shared" si="20"/>
        <v>3.1746602400000001</v>
      </c>
      <c r="G144" s="29">
        <f t="shared" si="18"/>
        <v>1.1904975900000001</v>
      </c>
      <c r="H144" s="31" t="str">
        <f t="shared" si="22"/>
        <v/>
      </c>
      <c r="I144" s="31" t="str">
        <f t="shared" si="21"/>
        <v/>
      </c>
      <c r="J144" s="30" t="str">
        <f t="shared" si="23"/>
        <v/>
      </c>
      <c r="K144" s="31" t="str">
        <f t="shared" si="16"/>
        <v/>
      </c>
      <c r="L144" s="31" t="str">
        <f t="shared" si="24"/>
        <v/>
      </c>
      <c r="M144" s="30" t="str">
        <f t="shared" si="17"/>
        <v/>
      </c>
      <c r="P144" s="15"/>
      <c r="T144" s="18"/>
      <c r="U144" s="18"/>
      <c r="V144" s="18"/>
    </row>
    <row r="145" spans="1:22" ht="15.6" thickTop="1" thickBot="1" x14ac:dyDescent="0.4">
      <c r="A145" s="8">
        <f>inputs_S1!G139</f>
        <v>43067</v>
      </c>
      <c r="B145" s="44">
        <f>+inputs_S1!I139</f>
        <v>0.64800000000000002</v>
      </c>
      <c r="C145" s="27">
        <f t="shared" si="19"/>
        <v>0.83311999999999997</v>
      </c>
      <c r="D145" s="28">
        <v>0.85</v>
      </c>
      <c r="E145" s="45">
        <f>+inputs_S1!L139</f>
        <v>4.2300000000000004</v>
      </c>
      <c r="F145" s="27">
        <f t="shared" si="20"/>
        <v>2.9954829600000004</v>
      </c>
      <c r="G145" s="29">
        <f t="shared" si="18"/>
        <v>1.1233061100000001</v>
      </c>
      <c r="H145" s="31" t="str">
        <f t="shared" si="22"/>
        <v/>
      </c>
      <c r="I145" s="31" t="str">
        <f t="shared" si="21"/>
        <v/>
      </c>
      <c r="J145" s="30" t="str">
        <f t="shared" si="23"/>
        <v/>
      </c>
      <c r="K145" s="31" t="str">
        <f t="shared" si="16"/>
        <v/>
      </c>
      <c r="L145" s="31" t="str">
        <f t="shared" si="24"/>
        <v/>
      </c>
      <c r="M145" s="30" t="str">
        <f t="shared" si="17"/>
        <v/>
      </c>
      <c r="P145" s="15"/>
      <c r="T145" s="18"/>
      <c r="U145" s="18"/>
      <c r="V145" s="18"/>
    </row>
    <row r="146" spans="1:22" ht="15.6" thickTop="1" thickBot="1" x14ac:dyDescent="0.4">
      <c r="A146" s="8">
        <f>inputs_S1!G140</f>
        <v>43068</v>
      </c>
      <c r="B146" s="44">
        <f>+inputs_S1!I140</f>
        <v>0.65400000000000003</v>
      </c>
      <c r="C146" s="27">
        <f t="shared" si="19"/>
        <v>0.84176000000000006</v>
      </c>
      <c r="D146" s="28">
        <v>0.85</v>
      </c>
      <c r="E146" s="45">
        <f>+inputs_S1!L140</f>
        <v>4.8499999999999996</v>
      </c>
      <c r="F146" s="27">
        <f t="shared" si="20"/>
        <v>3.4701556</v>
      </c>
      <c r="G146" s="29">
        <f t="shared" si="18"/>
        <v>1.30130835</v>
      </c>
      <c r="H146" s="31" t="str">
        <f t="shared" si="22"/>
        <v/>
      </c>
      <c r="I146" s="31" t="str">
        <f t="shared" si="21"/>
        <v/>
      </c>
      <c r="J146" s="30" t="str">
        <f t="shared" si="23"/>
        <v/>
      </c>
      <c r="K146" s="31" t="str">
        <f t="shared" ref="K146:K209" si="25">IF(WEEKDAY(A146)=1,SUM(E140:E146),"")</f>
        <v/>
      </c>
      <c r="L146" s="31" t="str">
        <f t="shared" si="24"/>
        <v/>
      </c>
      <c r="M146" s="30" t="str">
        <f t="shared" ref="M146:M209" si="26">IF(WEEKDAY(A146)=1,SUM(G140:G146),"")</f>
        <v/>
      </c>
      <c r="P146" s="15"/>
      <c r="T146" s="18"/>
      <c r="U146" s="18"/>
      <c r="V146" s="18"/>
    </row>
    <row r="147" spans="1:22" ht="15.6" thickTop="1" thickBot="1" x14ac:dyDescent="0.4">
      <c r="A147" s="8">
        <f>inputs_S1!G141</f>
        <v>43069</v>
      </c>
      <c r="B147" s="44">
        <f>+inputs_S1!I141</f>
        <v>0.66</v>
      </c>
      <c r="C147" s="27">
        <f t="shared" si="19"/>
        <v>0.85040000000000004</v>
      </c>
      <c r="D147" s="28">
        <v>0.85</v>
      </c>
      <c r="E147" s="45">
        <f>+inputs_S1!L141</f>
        <v>5.1100000000000003</v>
      </c>
      <c r="F147" s="27">
        <f t="shared" si="20"/>
        <v>3.6937124000000003</v>
      </c>
      <c r="G147" s="29">
        <f t="shared" si="18"/>
        <v>1.3851421500000003</v>
      </c>
      <c r="H147" s="31" t="str">
        <f t="shared" si="22"/>
        <v/>
      </c>
      <c r="I147" s="31" t="str">
        <f t="shared" si="21"/>
        <v/>
      </c>
      <c r="J147" s="30" t="str">
        <f t="shared" si="23"/>
        <v/>
      </c>
      <c r="K147" s="31" t="str">
        <f t="shared" si="25"/>
        <v/>
      </c>
      <c r="L147" s="31" t="str">
        <f t="shared" si="24"/>
        <v/>
      </c>
      <c r="M147" s="30" t="str">
        <f t="shared" si="26"/>
        <v/>
      </c>
      <c r="P147" s="15"/>
      <c r="T147" s="18"/>
      <c r="U147" s="18"/>
      <c r="V147" s="18"/>
    </row>
    <row r="148" spans="1:22" ht="15.6" thickTop="1" thickBot="1" x14ac:dyDescent="0.4">
      <c r="A148" s="8">
        <f>inputs_S1!G142</f>
        <v>43070</v>
      </c>
      <c r="B148" s="44">
        <f>+inputs_S1!I142</f>
        <v>0.66733333333333322</v>
      </c>
      <c r="C148" s="27">
        <f t="shared" si="19"/>
        <v>0.86095999999999984</v>
      </c>
      <c r="D148" s="28">
        <v>0.85</v>
      </c>
      <c r="E148" s="45">
        <f>+inputs_S1!L142</f>
        <v>3.7</v>
      </c>
      <c r="F148" s="27">
        <f t="shared" si="20"/>
        <v>2.7077191999999992</v>
      </c>
      <c r="G148" s="29">
        <f t="shared" si="18"/>
        <v>1.0153946999999999</v>
      </c>
      <c r="H148" s="31" t="str">
        <f t="shared" si="22"/>
        <v/>
      </c>
      <c r="I148" s="31" t="str">
        <f t="shared" si="21"/>
        <v/>
      </c>
      <c r="J148" s="30" t="str">
        <f t="shared" si="23"/>
        <v/>
      </c>
      <c r="K148" s="31" t="str">
        <f t="shared" si="25"/>
        <v/>
      </c>
      <c r="L148" s="31" t="str">
        <f t="shared" si="24"/>
        <v/>
      </c>
      <c r="M148" s="30" t="str">
        <f t="shared" si="26"/>
        <v/>
      </c>
      <c r="P148" s="15"/>
      <c r="T148" s="18"/>
      <c r="U148" s="18"/>
      <c r="V148" s="18"/>
    </row>
    <row r="149" spans="1:22" ht="15.6" thickTop="1" thickBot="1" x14ac:dyDescent="0.4">
      <c r="A149" s="8">
        <f>inputs_S1!G143</f>
        <v>43071</v>
      </c>
      <c r="B149" s="44">
        <f>+inputs_S1!I143</f>
        <v>0.67466666666666641</v>
      </c>
      <c r="C149" s="27">
        <f t="shared" si="19"/>
        <v>0.87151999999999963</v>
      </c>
      <c r="D149" s="28">
        <v>0.85</v>
      </c>
      <c r="E149" s="45">
        <f>+inputs_S1!L143</f>
        <v>4.2300000000000004</v>
      </c>
      <c r="F149" s="27">
        <f t="shared" si="20"/>
        <v>3.1335501599999991</v>
      </c>
      <c r="G149" s="29">
        <f t="shared" si="18"/>
        <v>1.1750813099999997</v>
      </c>
      <c r="H149" s="31" t="str">
        <f t="shared" si="22"/>
        <v/>
      </c>
      <c r="I149" s="31" t="str">
        <f t="shared" si="21"/>
        <v/>
      </c>
      <c r="J149" s="30" t="str">
        <f t="shared" si="23"/>
        <v/>
      </c>
      <c r="K149" s="31" t="str">
        <f t="shared" si="25"/>
        <v/>
      </c>
      <c r="L149" s="31" t="str">
        <f t="shared" si="24"/>
        <v/>
      </c>
      <c r="M149" s="30" t="str">
        <f t="shared" si="26"/>
        <v/>
      </c>
      <c r="P149" s="15"/>
      <c r="T149" s="18"/>
      <c r="U149" s="18"/>
      <c r="V149" s="18"/>
    </row>
    <row r="150" spans="1:22" ht="15.6" thickTop="1" thickBot="1" x14ac:dyDescent="0.4">
      <c r="A150" s="8">
        <f>inputs_S1!G144</f>
        <v>43072</v>
      </c>
      <c r="B150" s="44">
        <f>+inputs_S1!I144</f>
        <v>0.68199999999999961</v>
      </c>
      <c r="C150" s="27">
        <f t="shared" si="19"/>
        <v>0.88207999999999942</v>
      </c>
      <c r="D150" s="28">
        <v>0.85</v>
      </c>
      <c r="E150" s="45">
        <f>+inputs_S1!L144</f>
        <v>5.64</v>
      </c>
      <c r="F150" s="27">
        <f t="shared" si="20"/>
        <v>4.2286915199999964</v>
      </c>
      <c r="G150" s="29">
        <f t="shared" si="18"/>
        <v>1.5857593199999986</v>
      </c>
      <c r="H150" s="31">
        <f t="shared" si="22"/>
        <v>0.66114285714285703</v>
      </c>
      <c r="I150" s="31">
        <f t="shared" si="21"/>
        <v>0.85204571428571418</v>
      </c>
      <c r="J150" s="30">
        <f t="shared" si="23"/>
        <v>0.84999999999999987</v>
      </c>
      <c r="K150" s="31">
        <f t="shared" si="25"/>
        <v>32.29</v>
      </c>
      <c r="L150" s="31">
        <f t="shared" si="24"/>
        <v>23.403972079999996</v>
      </c>
      <c r="M150" s="30">
        <f t="shared" si="26"/>
        <v>8.7764895299999992</v>
      </c>
      <c r="P150" s="15"/>
      <c r="T150" s="18"/>
      <c r="U150" s="18"/>
      <c r="V150" s="18"/>
    </row>
    <row r="151" spans="1:22" ht="15.6" thickTop="1" thickBot="1" x14ac:dyDescent="0.4">
      <c r="A151" s="8">
        <f>inputs_S1!G145</f>
        <v>43073</v>
      </c>
      <c r="B151" s="44">
        <f>+inputs_S1!I145</f>
        <v>0.6893333333333328</v>
      </c>
      <c r="C151" s="27">
        <f t="shared" si="19"/>
        <v>0.89263999999999921</v>
      </c>
      <c r="D151" s="28">
        <v>0.85</v>
      </c>
      <c r="E151" s="45">
        <f>+inputs_S1!L145</f>
        <v>5.32</v>
      </c>
      <c r="F151" s="27">
        <f t="shared" si="20"/>
        <v>4.0365180799999969</v>
      </c>
      <c r="G151" s="29">
        <f t="shared" si="18"/>
        <v>1.5136942799999988</v>
      </c>
      <c r="H151" s="31" t="str">
        <f t="shared" si="22"/>
        <v/>
      </c>
      <c r="I151" s="31" t="str">
        <f t="shared" si="21"/>
        <v/>
      </c>
      <c r="J151" s="30" t="str">
        <f t="shared" si="23"/>
        <v/>
      </c>
      <c r="K151" s="31" t="str">
        <f t="shared" si="25"/>
        <v/>
      </c>
      <c r="L151" s="31" t="str">
        <f t="shared" si="24"/>
        <v/>
      </c>
      <c r="M151" s="30" t="str">
        <f t="shared" si="26"/>
        <v/>
      </c>
      <c r="P151" s="15"/>
      <c r="T151" s="18"/>
      <c r="U151" s="18"/>
      <c r="V151" s="18"/>
    </row>
    <row r="152" spans="1:22" ht="15.6" thickTop="1" thickBot="1" x14ac:dyDescent="0.4">
      <c r="A152" s="8">
        <f>inputs_S1!G146</f>
        <v>43074</v>
      </c>
      <c r="B152" s="44">
        <f>+inputs_S1!I146</f>
        <v>0.69666666666666599</v>
      </c>
      <c r="C152" s="27">
        <f t="shared" si="19"/>
        <v>0.903199999999999</v>
      </c>
      <c r="D152" s="28">
        <v>0.85</v>
      </c>
      <c r="E152" s="45">
        <f>+inputs_S1!L146</f>
        <v>5.0999999999999996</v>
      </c>
      <c r="F152" s="27">
        <f t="shared" si="20"/>
        <v>3.9153719999999956</v>
      </c>
      <c r="G152" s="29">
        <f t="shared" si="18"/>
        <v>1.4682644999999985</v>
      </c>
      <c r="H152" s="31" t="str">
        <f t="shared" si="22"/>
        <v/>
      </c>
      <c r="I152" s="31" t="str">
        <f t="shared" si="21"/>
        <v/>
      </c>
      <c r="J152" s="30" t="str">
        <f t="shared" si="23"/>
        <v/>
      </c>
      <c r="K152" s="31" t="str">
        <f t="shared" si="25"/>
        <v/>
      </c>
      <c r="L152" s="31" t="str">
        <f t="shared" si="24"/>
        <v/>
      </c>
      <c r="M152" s="30" t="str">
        <f t="shared" si="26"/>
        <v/>
      </c>
      <c r="P152" s="15"/>
      <c r="T152" s="18"/>
      <c r="U152" s="18"/>
      <c r="V152" s="18"/>
    </row>
    <row r="153" spans="1:22" ht="15.6" thickTop="1" thickBot="1" x14ac:dyDescent="0.4">
      <c r="A153" s="8">
        <f>inputs_S1!G147</f>
        <v>43075</v>
      </c>
      <c r="B153" s="44">
        <f>+inputs_S1!I147</f>
        <v>0.6953333333333328</v>
      </c>
      <c r="C153" s="27">
        <f t="shared" si="19"/>
        <v>0.9012799999999993</v>
      </c>
      <c r="D153" s="28">
        <v>0.85</v>
      </c>
      <c r="E153" s="45">
        <f>+inputs_S1!L147</f>
        <v>5.87</v>
      </c>
      <c r="F153" s="27">
        <f t="shared" si="20"/>
        <v>4.4969365599999964</v>
      </c>
      <c r="G153" s="29">
        <f t="shared" si="18"/>
        <v>1.6863512099999987</v>
      </c>
      <c r="H153" s="31" t="str">
        <f t="shared" si="22"/>
        <v/>
      </c>
      <c r="I153" s="31" t="str">
        <f t="shared" si="21"/>
        <v/>
      </c>
      <c r="J153" s="30" t="str">
        <f t="shared" si="23"/>
        <v/>
      </c>
      <c r="K153" s="31" t="str">
        <f t="shared" si="25"/>
        <v/>
      </c>
      <c r="L153" s="31" t="str">
        <f t="shared" si="24"/>
        <v/>
      </c>
      <c r="M153" s="30" t="str">
        <f t="shared" si="26"/>
        <v/>
      </c>
      <c r="P153" s="15"/>
      <c r="T153" s="18"/>
      <c r="U153" s="18"/>
      <c r="V153" s="18"/>
    </row>
    <row r="154" spans="1:22" ht="15.6" thickTop="1" thickBot="1" x14ac:dyDescent="0.4">
      <c r="A154" s="8">
        <f>inputs_S1!G148</f>
        <v>43076</v>
      </c>
      <c r="B154" s="44">
        <f>+inputs_S1!I148</f>
        <v>0.69399999999999962</v>
      </c>
      <c r="C154" s="27">
        <f t="shared" si="19"/>
        <v>0.89935999999999938</v>
      </c>
      <c r="D154" s="28">
        <v>0.85</v>
      </c>
      <c r="E154" s="45">
        <f>+inputs_S1!L148</f>
        <v>5.72</v>
      </c>
      <c r="F154" s="27">
        <f t="shared" si="20"/>
        <v>4.3726883199999964</v>
      </c>
      <c r="G154" s="29">
        <f t="shared" si="18"/>
        <v>1.6397581199999987</v>
      </c>
      <c r="H154" s="31" t="str">
        <f t="shared" si="22"/>
        <v/>
      </c>
      <c r="I154" s="31" t="str">
        <f t="shared" si="21"/>
        <v/>
      </c>
      <c r="J154" s="30" t="str">
        <f t="shared" si="23"/>
        <v/>
      </c>
      <c r="K154" s="31" t="str">
        <f t="shared" si="25"/>
        <v/>
      </c>
      <c r="L154" s="31" t="str">
        <f t="shared" si="24"/>
        <v/>
      </c>
      <c r="M154" s="30" t="str">
        <f t="shared" si="26"/>
        <v/>
      </c>
      <c r="P154" s="15"/>
      <c r="T154" s="18"/>
      <c r="U154" s="18"/>
      <c r="V154" s="18"/>
    </row>
    <row r="155" spans="1:22" ht="15.6" thickTop="1" thickBot="1" x14ac:dyDescent="0.4">
      <c r="A155" s="8">
        <f>inputs_S1!G149</f>
        <v>43077</v>
      </c>
      <c r="B155" s="44">
        <f>+inputs_S1!I149</f>
        <v>0.69266666666666643</v>
      </c>
      <c r="C155" s="27">
        <f t="shared" si="19"/>
        <v>0.89743999999999968</v>
      </c>
      <c r="D155" s="28">
        <v>0.85</v>
      </c>
      <c r="E155" s="45">
        <f>+inputs_S1!L149</f>
        <v>5.3</v>
      </c>
      <c r="F155" s="27">
        <f t="shared" si="20"/>
        <v>4.0429671999999988</v>
      </c>
      <c r="G155" s="29">
        <f t="shared" si="18"/>
        <v>1.5161126999999996</v>
      </c>
      <c r="H155" s="31" t="str">
        <f t="shared" si="22"/>
        <v/>
      </c>
      <c r="I155" s="31" t="str">
        <f t="shared" si="21"/>
        <v/>
      </c>
      <c r="J155" s="30" t="str">
        <f t="shared" si="23"/>
        <v/>
      </c>
      <c r="K155" s="31" t="str">
        <f t="shared" si="25"/>
        <v/>
      </c>
      <c r="L155" s="31" t="str">
        <f t="shared" si="24"/>
        <v/>
      </c>
      <c r="M155" s="30" t="str">
        <f t="shared" si="26"/>
        <v/>
      </c>
      <c r="P155" s="15"/>
      <c r="T155" s="18"/>
      <c r="U155" s="18"/>
      <c r="V155" s="18"/>
    </row>
    <row r="156" spans="1:22" ht="15.6" thickTop="1" thickBot="1" x14ac:dyDescent="0.4">
      <c r="A156" s="8">
        <f>inputs_S1!G150</f>
        <v>43078</v>
      </c>
      <c r="B156" s="44">
        <f>+inputs_S1!I150</f>
        <v>0.69133333333333324</v>
      </c>
      <c r="C156" s="27">
        <f t="shared" si="19"/>
        <v>0.89551999999999987</v>
      </c>
      <c r="D156" s="28">
        <v>0.85</v>
      </c>
      <c r="E156" s="45">
        <f>+inputs_S1!L150</f>
        <v>5.84</v>
      </c>
      <c r="F156" s="27">
        <f t="shared" si="20"/>
        <v>4.4453612799999993</v>
      </c>
      <c r="G156" s="29">
        <f t="shared" si="18"/>
        <v>1.6670104799999999</v>
      </c>
      <c r="H156" s="31" t="str">
        <f t="shared" si="22"/>
        <v/>
      </c>
      <c r="I156" s="31" t="str">
        <f t="shared" si="21"/>
        <v/>
      </c>
      <c r="J156" s="30" t="str">
        <f t="shared" si="23"/>
        <v/>
      </c>
      <c r="K156" s="31" t="str">
        <f t="shared" si="25"/>
        <v/>
      </c>
      <c r="L156" s="31" t="str">
        <f t="shared" si="24"/>
        <v/>
      </c>
      <c r="M156" s="30" t="str">
        <f t="shared" si="26"/>
        <v/>
      </c>
      <c r="P156" s="15"/>
      <c r="T156" s="18"/>
      <c r="U156" s="18"/>
      <c r="V156" s="18"/>
    </row>
    <row r="157" spans="1:22" ht="15.6" thickTop="1" thickBot="1" x14ac:dyDescent="0.4">
      <c r="A157" s="8">
        <f>inputs_S1!G151</f>
        <v>43079</v>
      </c>
      <c r="B157" s="44">
        <f>+inputs_S1!I151</f>
        <v>0.69</v>
      </c>
      <c r="C157" s="27">
        <f t="shared" si="19"/>
        <v>0.89359999999999995</v>
      </c>
      <c r="D157" s="28">
        <v>0.85</v>
      </c>
      <c r="E157" s="45">
        <f>+inputs_S1!L151</f>
        <v>4.3099999999999996</v>
      </c>
      <c r="F157" s="27">
        <f t="shared" si="20"/>
        <v>3.2737035999999993</v>
      </c>
      <c r="G157" s="29">
        <f t="shared" si="18"/>
        <v>1.2276388499999997</v>
      </c>
      <c r="H157" s="31">
        <f t="shared" si="22"/>
        <v>0.69276190476190436</v>
      </c>
      <c r="I157" s="31">
        <f t="shared" si="21"/>
        <v>0.89757714285714241</v>
      </c>
      <c r="J157" s="30">
        <f t="shared" si="23"/>
        <v>0.84999999999999987</v>
      </c>
      <c r="K157" s="31">
        <f t="shared" si="25"/>
        <v>37.46</v>
      </c>
      <c r="L157" s="31">
        <f t="shared" si="24"/>
        <v>28.583547039999985</v>
      </c>
      <c r="M157" s="30">
        <f t="shared" si="26"/>
        <v>10.718830139999994</v>
      </c>
      <c r="P157" s="15"/>
      <c r="T157" s="18"/>
      <c r="U157" s="18"/>
      <c r="V157" s="18"/>
    </row>
    <row r="158" spans="1:22" ht="15.6" thickTop="1" thickBot="1" x14ac:dyDescent="0.4">
      <c r="A158" s="8">
        <f>inputs_S1!G152</f>
        <v>43080</v>
      </c>
      <c r="B158" s="44">
        <f>+inputs_S1!I152</f>
        <v>0.69266666666666654</v>
      </c>
      <c r="C158" s="27">
        <f t="shared" si="19"/>
        <v>0.89743999999999979</v>
      </c>
      <c r="D158" s="28">
        <v>0.85</v>
      </c>
      <c r="E158" s="45">
        <f>+inputs_S1!L152</f>
        <v>3.91</v>
      </c>
      <c r="F158" s="27">
        <f t="shared" si="20"/>
        <v>2.9826418399999994</v>
      </c>
      <c r="G158" s="29">
        <f t="shared" si="18"/>
        <v>1.1184906899999998</v>
      </c>
      <c r="H158" s="31" t="str">
        <f t="shared" si="22"/>
        <v/>
      </c>
      <c r="I158" s="31" t="str">
        <f t="shared" si="21"/>
        <v/>
      </c>
      <c r="J158" s="30" t="str">
        <f t="shared" si="23"/>
        <v/>
      </c>
      <c r="K158" s="31" t="str">
        <f t="shared" si="25"/>
        <v/>
      </c>
      <c r="L158" s="31" t="str">
        <f t="shared" si="24"/>
        <v/>
      </c>
      <c r="M158" s="30" t="str">
        <f t="shared" si="26"/>
        <v/>
      </c>
      <c r="P158" s="15"/>
      <c r="T158" s="18"/>
      <c r="U158" s="18"/>
      <c r="V158" s="18"/>
    </row>
    <row r="159" spans="1:22" ht="15.6" thickTop="1" thickBot="1" x14ac:dyDescent="0.4">
      <c r="A159" s="8">
        <f>inputs_S1!G153</f>
        <v>43081</v>
      </c>
      <c r="B159" s="44">
        <f>+inputs_S1!I153</f>
        <v>0.69533333333333314</v>
      </c>
      <c r="C159" s="27">
        <f t="shared" si="19"/>
        <v>0.90127999999999975</v>
      </c>
      <c r="D159" s="28">
        <v>0.85</v>
      </c>
      <c r="E159" s="45">
        <f>+inputs_S1!L153</f>
        <v>2.64</v>
      </c>
      <c r="F159" s="27">
        <f t="shared" si="20"/>
        <v>2.0224723199999994</v>
      </c>
      <c r="G159" s="29">
        <f t="shared" si="18"/>
        <v>0.75842711999999979</v>
      </c>
      <c r="H159" s="31" t="str">
        <f t="shared" si="22"/>
        <v/>
      </c>
      <c r="I159" s="31" t="str">
        <f t="shared" si="21"/>
        <v/>
      </c>
      <c r="J159" s="30" t="str">
        <f t="shared" si="23"/>
        <v/>
      </c>
      <c r="K159" s="31" t="str">
        <f t="shared" si="25"/>
        <v/>
      </c>
      <c r="L159" s="31" t="str">
        <f t="shared" si="24"/>
        <v/>
      </c>
      <c r="M159" s="30" t="str">
        <f t="shared" si="26"/>
        <v/>
      </c>
      <c r="P159" s="15"/>
      <c r="T159" s="18"/>
      <c r="U159" s="18"/>
      <c r="V159" s="18"/>
    </row>
    <row r="160" spans="1:22" ht="15.6" thickTop="1" thickBot="1" x14ac:dyDescent="0.4">
      <c r="A160" s="8">
        <f>inputs_S1!G154</f>
        <v>43082</v>
      </c>
      <c r="B160" s="44">
        <f>+inputs_S1!I154</f>
        <v>0.69799999999999973</v>
      </c>
      <c r="C160" s="27">
        <f t="shared" si="19"/>
        <v>0.90511999999999959</v>
      </c>
      <c r="D160" s="28">
        <v>0.85</v>
      </c>
      <c r="E160" s="45">
        <f>+inputs_S1!L154</f>
        <v>5.93</v>
      </c>
      <c r="F160" s="27">
        <f t="shared" si="20"/>
        <v>4.5622573599999976</v>
      </c>
      <c r="G160" s="29">
        <f t="shared" si="18"/>
        <v>1.7108465099999992</v>
      </c>
      <c r="H160" s="31" t="str">
        <f t="shared" si="22"/>
        <v/>
      </c>
      <c r="I160" s="31" t="str">
        <f t="shared" si="21"/>
        <v/>
      </c>
      <c r="J160" s="30" t="str">
        <f t="shared" si="23"/>
        <v/>
      </c>
      <c r="K160" s="31" t="str">
        <f t="shared" si="25"/>
        <v/>
      </c>
      <c r="L160" s="31" t="str">
        <f t="shared" si="24"/>
        <v/>
      </c>
      <c r="M160" s="30" t="str">
        <f t="shared" si="26"/>
        <v/>
      </c>
      <c r="P160" s="15"/>
      <c r="T160" s="18"/>
      <c r="U160" s="18"/>
      <c r="V160" s="18"/>
    </row>
    <row r="161" spans="1:22" ht="15.6" thickTop="1" thickBot="1" x14ac:dyDescent="0.4">
      <c r="A161" s="8">
        <f>inputs_S1!G155</f>
        <v>43083</v>
      </c>
      <c r="B161" s="44">
        <f>+inputs_S1!I155</f>
        <v>0.70066666666666633</v>
      </c>
      <c r="C161" s="27">
        <f t="shared" si="19"/>
        <v>0.90895999999999944</v>
      </c>
      <c r="D161" s="28">
        <v>0.85</v>
      </c>
      <c r="E161" s="45">
        <f>+inputs_S1!L155</f>
        <v>6.14</v>
      </c>
      <c r="F161" s="27">
        <f t="shared" si="20"/>
        <v>4.7438622399999968</v>
      </c>
      <c r="G161" s="29">
        <f t="shared" si="18"/>
        <v>1.7789483399999988</v>
      </c>
      <c r="H161" s="31" t="str">
        <f t="shared" si="22"/>
        <v/>
      </c>
      <c r="I161" s="31" t="str">
        <f t="shared" si="21"/>
        <v/>
      </c>
      <c r="J161" s="30" t="str">
        <f t="shared" si="23"/>
        <v/>
      </c>
      <c r="K161" s="31" t="str">
        <f t="shared" si="25"/>
        <v/>
      </c>
      <c r="L161" s="31" t="str">
        <f t="shared" si="24"/>
        <v/>
      </c>
      <c r="M161" s="30" t="str">
        <f t="shared" si="26"/>
        <v/>
      </c>
      <c r="P161" s="15"/>
      <c r="T161" s="18"/>
      <c r="U161" s="18"/>
      <c r="V161" s="18"/>
    </row>
    <row r="162" spans="1:22" ht="15.6" thickTop="1" thickBot="1" x14ac:dyDescent="0.4">
      <c r="A162" s="8">
        <f>inputs_S1!G156</f>
        <v>43084</v>
      </c>
      <c r="B162" s="44">
        <f>+inputs_S1!I156</f>
        <v>0.70333333333333292</v>
      </c>
      <c r="C162" s="27">
        <f t="shared" si="19"/>
        <v>0.9127999999999995</v>
      </c>
      <c r="D162" s="28">
        <v>0.85</v>
      </c>
      <c r="E162" s="45">
        <f>+inputs_S1!L156</f>
        <v>4.6900000000000004</v>
      </c>
      <c r="F162" s="27">
        <f t="shared" si="20"/>
        <v>3.6388771999999983</v>
      </c>
      <c r="G162" s="29">
        <f t="shared" si="18"/>
        <v>1.3645789499999994</v>
      </c>
      <c r="H162" s="31" t="str">
        <f t="shared" si="22"/>
        <v/>
      </c>
      <c r="I162" s="31" t="str">
        <f t="shared" si="21"/>
        <v/>
      </c>
      <c r="J162" s="30" t="str">
        <f t="shared" si="23"/>
        <v/>
      </c>
      <c r="K162" s="31" t="str">
        <f t="shared" si="25"/>
        <v/>
      </c>
      <c r="L162" s="31" t="str">
        <f t="shared" si="24"/>
        <v/>
      </c>
      <c r="M162" s="30" t="str">
        <f t="shared" si="26"/>
        <v/>
      </c>
      <c r="P162" s="15"/>
      <c r="T162" s="18"/>
      <c r="U162" s="18"/>
      <c r="V162" s="18"/>
    </row>
    <row r="163" spans="1:22" ht="15.6" thickTop="1" thickBot="1" x14ac:dyDescent="0.4">
      <c r="A163" s="8">
        <f>inputs_S1!G157</f>
        <v>43085</v>
      </c>
      <c r="B163" s="44">
        <f>+inputs_S1!I157</f>
        <v>0.70599999999999952</v>
      </c>
      <c r="C163" s="27">
        <f t="shared" si="19"/>
        <v>0.91663999999999934</v>
      </c>
      <c r="D163" s="28">
        <v>0.85</v>
      </c>
      <c r="E163" s="45">
        <f>+inputs_S1!L157</f>
        <v>4.7</v>
      </c>
      <c r="F163" s="27">
        <f t="shared" si="20"/>
        <v>3.6619767999999975</v>
      </c>
      <c r="G163" s="29">
        <f t="shared" si="18"/>
        <v>1.3732412999999992</v>
      </c>
      <c r="H163" s="31" t="str">
        <f t="shared" si="22"/>
        <v/>
      </c>
      <c r="I163" s="31" t="str">
        <f t="shared" si="21"/>
        <v/>
      </c>
      <c r="J163" s="30" t="str">
        <f t="shared" si="23"/>
        <v/>
      </c>
      <c r="K163" s="31" t="str">
        <f t="shared" si="25"/>
        <v/>
      </c>
      <c r="L163" s="31" t="str">
        <f t="shared" si="24"/>
        <v/>
      </c>
      <c r="M163" s="30" t="str">
        <f t="shared" si="26"/>
        <v/>
      </c>
      <c r="P163" s="15"/>
      <c r="T163" s="18"/>
      <c r="U163" s="18"/>
      <c r="V163" s="18"/>
    </row>
    <row r="164" spans="1:22" ht="15.6" thickTop="1" thickBot="1" x14ac:dyDescent="0.4">
      <c r="A164" s="8">
        <f>inputs_S1!G158</f>
        <v>43086</v>
      </c>
      <c r="B164" s="44">
        <f>+inputs_S1!I158</f>
        <v>0.70866666666666611</v>
      </c>
      <c r="C164" s="27">
        <f t="shared" si="19"/>
        <v>0.92047999999999919</v>
      </c>
      <c r="D164" s="28">
        <v>0.85</v>
      </c>
      <c r="E164" s="45">
        <f>+inputs_S1!L158</f>
        <v>5.7</v>
      </c>
      <c r="F164" s="27">
        <f t="shared" si="20"/>
        <v>4.4597255999999961</v>
      </c>
      <c r="G164" s="29">
        <f t="shared" si="18"/>
        <v>1.6723970999999986</v>
      </c>
      <c r="H164" s="31">
        <f t="shared" si="22"/>
        <v>0.70066666666666622</v>
      </c>
      <c r="I164" s="31">
        <f t="shared" si="21"/>
        <v>0.90895999999999955</v>
      </c>
      <c r="J164" s="30">
        <f t="shared" si="23"/>
        <v>0.84999999999999987</v>
      </c>
      <c r="K164" s="31">
        <f t="shared" si="25"/>
        <v>33.71</v>
      </c>
      <c r="L164" s="31">
        <f t="shared" si="24"/>
        <v>26.071813359999986</v>
      </c>
      <c r="M164" s="30">
        <f t="shared" si="26"/>
        <v>9.7769300099999938</v>
      </c>
      <c r="P164" s="15"/>
      <c r="T164" s="18"/>
      <c r="U164" s="18"/>
      <c r="V164" s="18"/>
    </row>
    <row r="165" spans="1:22" ht="15.6" thickTop="1" thickBot="1" x14ac:dyDescent="0.4">
      <c r="A165" s="8">
        <f>inputs_S1!G159</f>
        <v>43087</v>
      </c>
      <c r="B165" s="44">
        <f>+inputs_S1!I159</f>
        <v>0.71133333333333271</v>
      </c>
      <c r="C165" s="27">
        <f t="shared" si="19"/>
        <v>0.92431999999999903</v>
      </c>
      <c r="D165" s="28">
        <v>0.85</v>
      </c>
      <c r="E165" s="45">
        <f>+inputs_S1!L159</f>
        <v>5.46</v>
      </c>
      <c r="F165" s="27">
        <f t="shared" si="20"/>
        <v>4.2897691199999954</v>
      </c>
      <c r="G165" s="29">
        <f t="shared" si="18"/>
        <v>1.6086634199999983</v>
      </c>
      <c r="H165" s="31" t="str">
        <f t="shared" si="22"/>
        <v/>
      </c>
      <c r="I165" s="31" t="str">
        <f t="shared" si="21"/>
        <v/>
      </c>
      <c r="J165" s="30" t="str">
        <f t="shared" si="23"/>
        <v/>
      </c>
      <c r="K165" s="31" t="str">
        <f t="shared" si="25"/>
        <v/>
      </c>
      <c r="L165" s="31" t="str">
        <f t="shared" si="24"/>
        <v/>
      </c>
      <c r="M165" s="30" t="str">
        <f t="shared" si="26"/>
        <v/>
      </c>
      <c r="P165" s="15"/>
      <c r="T165" s="18"/>
      <c r="U165" s="18"/>
      <c r="V165" s="18"/>
    </row>
    <row r="166" spans="1:22" ht="15.6" thickTop="1" thickBot="1" x14ac:dyDescent="0.4">
      <c r="A166" s="8">
        <f>inputs_S1!G160</f>
        <v>43088</v>
      </c>
      <c r="B166" s="44">
        <f>+inputs_S1!I160</f>
        <v>0.7139999999999993</v>
      </c>
      <c r="C166" s="27">
        <f t="shared" si="19"/>
        <v>0.92815999999999887</v>
      </c>
      <c r="D166" s="28">
        <v>0.85</v>
      </c>
      <c r="E166" s="45">
        <f>+inputs_S1!L160</f>
        <v>6.17</v>
      </c>
      <c r="F166" s="27">
        <f t="shared" si="20"/>
        <v>4.8677351199999936</v>
      </c>
      <c r="G166" s="29">
        <f t="shared" si="18"/>
        <v>1.8254006699999976</v>
      </c>
      <c r="H166" s="31" t="str">
        <f t="shared" si="22"/>
        <v/>
      </c>
      <c r="I166" s="31" t="str">
        <f t="shared" si="21"/>
        <v/>
      </c>
      <c r="J166" s="30" t="str">
        <f t="shared" si="23"/>
        <v/>
      </c>
      <c r="K166" s="31" t="str">
        <f t="shared" si="25"/>
        <v/>
      </c>
      <c r="L166" s="31" t="str">
        <f t="shared" si="24"/>
        <v/>
      </c>
      <c r="M166" s="30" t="str">
        <f t="shared" si="26"/>
        <v/>
      </c>
      <c r="P166" s="15"/>
      <c r="T166" s="18"/>
      <c r="U166" s="18"/>
      <c r="V166" s="18"/>
    </row>
    <row r="167" spans="1:22" ht="15.6" thickTop="1" thickBot="1" x14ac:dyDescent="0.4">
      <c r="A167" s="8">
        <f>inputs_S1!G161</f>
        <v>43089</v>
      </c>
      <c r="B167" s="44">
        <f>+inputs_S1!I161</f>
        <v>0.71666666666666601</v>
      </c>
      <c r="C167" s="27">
        <f t="shared" si="19"/>
        <v>0.93199999999999894</v>
      </c>
      <c r="D167" s="28">
        <v>0.85</v>
      </c>
      <c r="E167" s="45">
        <f>+inputs_S1!L161</f>
        <v>5</v>
      </c>
      <c r="F167" s="27">
        <f t="shared" si="20"/>
        <v>3.9609999999999959</v>
      </c>
      <c r="G167" s="29">
        <f t="shared" si="18"/>
        <v>1.4853749999999986</v>
      </c>
      <c r="H167" s="31" t="str">
        <f t="shared" si="22"/>
        <v/>
      </c>
      <c r="I167" s="31" t="str">
        <f t="shared" si="21"/>
        <v/>
      </c>
      <c r="J167" s="30" t="str">
        <f t="shared" si="23"/>
        <v/>
      </c>
      <c r="K167" s="31" t="str">
        <f t="shared" si="25"/>
        <v/>
      </c>
      <c r="L167" s="31" t="str">
        <f t="shared" si="24"/>
        <v/>
      </c>
      <c r="M167" s="30" t="str">
        <f t="shared" si="26"/>
        <v/>
      </c>
      <c r="P167" s="15"/>
      <c r="T167" s="18"/>
      <c r="U167" s="18"/>
      <c r="V167" s="18"/>
    </row>
    <row r="168" spans="1:22" ht="15.6" thickTop="1" thickBot="1" x14ac:dyDescent="0.4">
      <c r="A168" s="8">
        <f>inputs_S1!G162</f>
        <v>43090</v>
      </c>
      <c r="B168" s="44">
        <f>+inputs_S1!I162</f>
        <v>0.71933333333333282</v>
      </c>
      <c r="C168" s="27">
        <f t="shared" si="19"/>
        <v>0.93583999999999923</v>
      </c>
      <c r="D168" s="28">
        <v>0.85</v>
      </c>
      <c r="E168" s="45">
        <f>+inputs_S1!L162</f>
        <v>5.6</v>
      </c>
      <c r="F168" s="27">
        <f t="shared" si="20"/>
        <v>4.4545983999999956</v>
      </c>
      <c r="G168" s="29">
        <f t="shared" si="18"/>
        <v>1.6704743999999985</v>
      </c>
      <c r="H168" s="31" t="str">
        <f t="shared" si="22"/>
        <v/>
      </c>
      <c r="I168" s="31" t="str">
        <f t="shared" si="21"/>
        <v/>
      </c>
      <c r="J168" s="30" t="str">
        <f t="shared" si="23"/>
        <v/>
      </c>
      <c r="K168" s="31" t="str">
        <f t="shared" si="25"/>
        <v/>
      </c>
      <c r="L168" s="31" t="str">
        <f t="shared" si="24"/>
        <v/>
      </c>
      <c r="M168" s="30" t="str">
        <f t="shared" si="26"/>
        <v/>
      </c>
      <c r="P168" s="15"/>
      <c r="T168" s="18"/>
      <c r="U168" s="18"/>
      <c r="V168" s="18"/>
    </row>
    <row r="169" spans="1:22" ht="15.6" thickTop="1" thickBot="1" x14ac:dyDescent="0.4">
      <c r="A169" s="8">
        <f>inputs_S1!G163</f>
        <v>43091</v>
      </c>
      <c r="B169" s="44">
        <f>+inputs_S1!I163</f>
        <v>0.72199999999999964</v>
      </c>
      <c r="C169" s="27">
        <f t="shared" si="19"/>
        <v>0.93967999999999952</v>
      </c>
      <c r="D169" s="28">
        <v>0.85</v>
      </c>
      <c r="E169" s="45">
        <f>+inputs_S1!L163</f>
        <v>5.47</v>
      </c>
      <c r="F169" s="27">
        <f t="shared" si="20"/>
        <v>4.3690421599999976</v>
      </c>
      <c r="G169" s="29">
        <f t="shared" si="18"/>
        <v>1.6383908099999991</v>
      </c>
      <c r="H169" s="31" t="str">
        <f t="shared" si="22"/>
        <v/>
      </c>
      <c r="I169" s="31" t="str">
        <f t="shared" si="21"/>
        <v/>
      </c>
      <c r="J169" s="30" t="str">
        <f t="shared" si="23"/>
        <v/>
      </c>
      <c r="K169" s="31" t="str">
        <f t="shared" si="25"/>
        <v/>
      </c>
      <c r="L169" s="31" t="str">
        <f t="shared" si="24"/>
        <v/>
      </c>
      <c r="M169" s="30" t="str">
        <f t="shared" si="26"/>
        <v/>
      </c>
      <c r="P169" s="15"/>
      <c r="T169" s="18"/>
      <c r="U169" s="18"/>
      <c r="V169" s="18"/>
    </row>
    <row r="170" spans="1:22" ht="15.6" thickTop="1" thickBot="1" x14ac:dyDescent="0.4">
      <c r="A170" s="8">
        <f>inputs_S1!G164</f>
        <v>43092</v>
      </c>
      <c r="B170" s="44">
        <f>+inputs_S1!I164</f>
        <v>0.72466666666666646</v>
      </c>
      <c r="C170" s="27">
        <f t="shared" si="19"/>
        <v>0.94351999999999958</v>
      </c>
      <c r="D170" s="28">
        <v>0.85</v>
      </c>
      <c r="E170" s="45">
        <f>+inputs_S1!L164</f>
        <v>5.93</v>
      </c>
      <c r="F170" s="27">
        <f t="shared" si="20"/>
        <v>4.7558125599999972</v>
      </c>
      <c r="G170" s="29">
        <f t="shared" si="18"/>
        <v>1.7834297099999989</v>
      </c>
      <c r="H170" s="31" t="str">
        <f t="shared" si="22"/>
        <v/>
      </c>
      <c r="I170" s="31" t="str">
        <f t="shared" si="21"/>
        <v/>
      </c>
      <c r="J170" s="30" t="str">
        <f t="shared" si="23"/>
        <v/>
      </c>
      <c r="K170" s="31" t="str">
        <f t="shared" si="25"/>
        <v/>
      </c>
      <c r="L170" s="31" t="str">
        <f t="shared" si="24"/>
        <v/>
      </c>
      <c r="M170" s="30" t="str">
        <f t="shared" si="26"/>
        <v/>
      </c>
      <c r="P170" s="15"/>
      <c r="T170" s="18"/>
      <c r="U170" s="18"/>
      <c r="V170" s="18"/>
    </row>
    <row r="171" spans="1:22" ht="15.6" thickTop="1" thickBot="1" x14ac:dyDescent="0.4">
      <c r="A171" s="8">
        <f>inputs_S1!G165</f>
        <v>43093</v>
      </c>
      <c r="B171" s="44">
        <f>+inputs_S1!I165</f>
        <v>0.72733333333333328</v>
      </c>
      <c r="C171" s="27">
        <f t="shared" si="19"/>
        <v>0.94735999999999987</v>
      </c>
      <c r="D171" s="28">
        <v>0.85</v>
      </c>
      <c r="E171" s="45">
        <f>+inputs_S1!L165</f>
        <v>5.86</v>
      </c>
      <c r="F171" s="27">
        <f t="shared" si="20"/>
        <v>4.7188001599999998</v>
      </c>
      <c r="G171" s="29">
        <f t="shared" si="18"/>
        <v>1.76955006</v>
      </c>
      <c r="H171" s="31">
        <f t="shared" si="22"/>
        <v>0.71933333333333294</v>
      </c>
      <c r="I171" s="31">
        <f t="shared" si="21"/>
        <v>0.93583999999999923</v>
      </c>
      <c r="J171" s="30">
        <f t="shared" si="23"/>
        <v>0.84999999999999987</v>
      </c>
      <c r="K171" s="31">
        <f t="shared" si="25"/>
        <v>39.489999999999995</v>
      </c>
      <c r="L171" s="31">
        <f t="shared" si="24"/>
        <v>31.416757519999976</v>
      </c>
      <c r="M171" s="30">
        <f t="shared" si="26"/>
        <v>11.781284069999991</v>
      </c>
      <c r="P171" s="15"/>
      <c r="T171" s="18"/>
      <c r="U171" s="18"/>
      <c r="V171" s="18"/>
    </row>
    <row r="172" spans="1:22" ht="15.6" thickTop="1" thickBot="1" x14ac:dyDescent="0.4">
      <c r="A172" s="8">
        <f>inputs_S1!G166</f>
        <v>43094</v>
      </c>
      <c r="B172" s="44">
        <f>+inputs_S1!I166</f>
        <v>0.73</v>
      </c>
      <c r="C172" s="27">
        <f t="shared" si="19"/>
        <v>0.95119999999999993</v>
      </c>
      <c r="D172" s="28">
        <v>0.85</v>
      </c>
      <c r="E172" s="45">
        <f>+inputs_S1!L166</f>
        <v>5.83</v>
      </c>
      <c r="F172" s="27">
        <f t="shared" si="20"/>
        <v>4.7136715999999996</v>
      </c>
      <c r="G172" s="29">
        <f t="shared" si="18"/>
        <v>1.7676268499999999</v>
      </c>
      <c r="H172" s="31" t="str">
        <f t="shared" si="22"/>
        <v/>
      </c>
      <c r="I172" s="31" t="str">
        <f t="shared" si="21"/>
        <v/>
      </c>
      <c r="J172" s="30" t="str">
        <f t="shared" si="23"/>
        <v/>
      </c>
      <c r="K172" s="31" t="str">
        <f t="shared" si="25"/>
        <v/>
      </c>
      <c r="L172" s="31" t="str">
        <f t="shared" si="24"/>
        <v/>
      </c>
      <c r="M172" s="30" t="str">
        <f t="shared" si="26"/>
        <v/>
      </c>
      <c r="P172" s="15"/>
      <c r="T172" s="18"/>
      <c r="U172" s="18"/>
      <c r="V172" s="18"/>
    </row>
    <row r="173" spans="1:22" ht="15.6" thickTop="1" thickBot="1" x14ac:dyDescent="0.4">
      <c r="A173" s="8">
        <f>inputs_S1!G167</f>
        <v>43095</v>
      </c>
      <c r="B173" s="44">
        <f>+inputs_S1!I167</f>
        <v>0.74</v>
      </c>
      <c r="C173" s="27">
        <f t="shared" si="19"/>
        <v>0.9655999999999999</v>
      </c>
      <c r="D173" s="28">
        <v>0.85</v>
      </c>
      <c r="E173" s="45">
        <f>+inputs_S1!L167</f>
        <v>5.51</v>
      </c>
      <c r="F173" s="27">
        <f t="shared" si="20"/>
        <v>4.5223875999999992</v>
      </c>
      <c r="G173" s="29">
        <f t="shared" si="18"/>
        <v>1.6958953499999998</v>
      </c>
      <c r="H173" s="31" t="str">
        <f t="shared" si="22"/>
        <v/>
      </c>
      <c r="I173" s="31" t="str">
        <f t="shared" si="21"/>
        <v/>
      </c>
      <c r="J173" s="30" t="str">
        <f t="shared" si="23"/>
        <v/>
      </c>
      <c r="K173" s="31" t="str">
        <f t="shared" si="25"/>
        <v/>
      </c>
      <c r="L173" s="31" t="str">
        <f t="shared" si="24"/>
        <v/>
      </c>
      <c r="M173" s="30" t="str">
        <f t="shared" si="26"/>
        <v/>
      </c>
      <c r="P173" s="15"/>
      <c r="T173" s="18"/>
      <c r="U173" s="18"/>
      <c r="V173" s="18"/>
    </row>
    <row r="174" spans="1:22" ht="15.6" thickTop="1" thickBot="1" x14ac:dyDescent="0.4">
      <c r="A174" s="8">
        <f>inputs_S1!G168</f>
        <v>43096</v>
      </c>
      <c r="B174" s="44">
        <f>+inputs_S1!I168</f>
        <v>0.74083333333333323</v>
      </c>
      <c r="C174" s="27">
        <f t="shared" si="19"/>
        <v>0.96679999999999977</v>
      </c>
      <c r="D174" s="28">
        <v>0.85</v>
      </c>
      <c r="E174" s="45">
        <f>+inputs_S1!L168</f>
        <v>5.33</v>
      </c>
      <c r="F174" s="27">
        <f t="shared" si="20"/>
        <v>4.380087399999999</v>
      </c>
      <c r="G174" s="29">
        <f t="shared" si="18"/>
        <v>1.6425327749999996</v>
      </c>
      <c r="H174" s="31" t="str">
        <f t="shared" si="22"/>
        <v/>
      </c>
      <c r="I174" s="31" t="str">
        <f t="shared" si="21"/>
        <v/>
      </c>
      <c r="J174" s="30" t="str">
        <f t="shared" si="23"/>
        <v/>
      </c>
      <c r="K174" s="31" t="str">
        <f t="shared" si="25"/>
        <v/>
      </c>
      <c r="L174" s="31" t="str">
        <f t="shared" si="24"/>
        <v/>
      </c>
      <c r="M174" s="30" t="str">
        <f t="shared" si="26"/>
        <v/>
      </c>
      <c r="P174" s="15"/>
      <c r="T174" s="18"/>
      <c r="U174" s="18"/>
      <c r="V174" s="18"/>
    </row>
    <row r="175" spans="1:22" ht="15.6" thickTop="1" thickBot="1" x14ac:dyDescent="0.4">
      <c r="A175" s="8">
        <f>inputs_S1!G169</f>
        <v>43097</v>
      </c>
      <c r="B175" s="44">
        <f>+inputs_S1!I169</f>
        <v>0.74166666666666647</v>
      </c>
      <c r="C175" s="27">
        <f t="shared" si="19"/>
        <v>0.96799999999999964</v>
      </c>
      <c r="D175" s="28">
        <v>0.85</v>
      </c>
      <c r="E175" s="45">
        <f>+inputs_S1!L169</f>
        <v>5.1100000000000003</v>
      </c>
      <c r="F175" s="27">
        <f t="shared" si="20"/>
        <v>4.2045079999999988</v>
      </c>
      <c r="G175" s="29">
        <f t="shared" si="18"/>
        <v>1.5766904999999996</v>
      </c>
      <c r="H175" s="31" t="str">
        <f t="shared" si="22"/>
        <v/>
      </c>
      <c r="I175" s="31" t="str">
        <f t="shared" si="21"/>
        <v/>
      </c>
      <c r="J175" s="30" t="str">
        <f t="shared" si="23"/>
        <v/>
      </c>
      <c r="K175" s="31" t="str">
        <f t="shared" si="25"/>
        <v/>
      </c>
      <c r="L175" s="31" t="str">
        <f t="shared" si="24"/>
        <v/>
      </c>
      <c r="M175" s="30" t="str">
        <f t="shared" si="26"/>
        <v/>
      </c>
      <c r="P175" s="15"/>
      <c r="T175" s="18"/>
      <c r="U175" s="18"/>
      <c r="V175" s="18"/>
    </row>
    <row r="176" spans="1:22" ht="15.6" thickTop="1" thickBot="1" x14ac:dyDescent="0.4">
      <c r="A176" s="8">
        <f>inputs_S1!G170</f>
        <v>43098</v>
      </c>
      <c r="B176" s="44">
        <f>+inputs_S1!I170</f>
        <v>0.74249999999999972</v>
      </c>
      <c r="C176" s="27">
        <f t="shared" si="19"/>
        <v>0.96919999999999951</v>
      </c>
      <c r="D176" s="28">
        <v>0.85</v>
      </c>
      <c r="E176" s="45">
        <f>+inputs_S1!L170</f>
        <v>5.97</v>
      </c>
      <c r="F176" s="27">
        <f t="shared" si="20"/>
        <v>4.9182053999999971</v>
      </c>
      <c r="G176" s="29">
        <f t="shared" si="18"/>
        <v>1.844327024999999</v>
      </c>
      <c r="H176" s="31" t="str">
        <f t="shared" si="22"/>
        <v/>
      </c>
      <c r="I176" s="31" t="str">
        <f t="shared" si="21"/>
        <v/>
      </c>
      <c r="J176" s="30" t="str">
        <f t="shared" si="23"/>
        <v/>
      </c>
      <c r="K176" s="31" t="str">
        <f t="shared" si="25"/>
        <v/>
      </c>
      <c r="L176" s="31" t="str">
        <f t="shared" si="24"/>
        <v/>
      </c>
      <c r="M176" s="30" t="str">
        <f t="shared" si="26"/>
        <v/>
      </c>
      <c r="P176" s="15"/>
      <c r="T176" s="18"/>
      <c r="U176" s="18"/>
      <c r="V176" s="18"/>
    </row>
    <row r="177" spans="1:22" ht="15.6" thickTop="1" thickBot="1" x14ac:dyDescent="0.4">
      <c r="A177" s="8">
        <f>inputs_S1!G171</f>
        <v>43099</v>
      </c>
      <c r="B177" s="44">
        <f>+inputs_S1!I171</f>
        <v>0.74333333333333296</v>
      </c>
      <c r="C177" s="27">
        <f t="shared" si="19"/>
        <v>0.97039999999999937</v>
      </c>
      <c r="D177" s="28">
        <v>0.85</v>
      </c>
      <c r="E177" s="45">
        <f>+inputs_S1!L171</f>
        <v>5.54</v>
      </c>
      <c r="F177" s="27">
        <f t="shared" si="20"/>
        <v>4.5696135999999967</v>
      </c>
      <c r="G177" s="29">
        <f t="shared" si="18"/>
        <v>1.7136050999999988</v>
      </c>
      <c r="H177" s="31" t="str">
        <f t="shared" si="22"/>
        <v/>
      </c>
      <c r="I177" s="31" t="str">
        <f t="shared" si="21"/>
        <v/>
      </c>
      <c r="J177" s="30" t="str">
        <f t="shared" si="23"/>
        <v/>
      </c>
      <c r="K177" s="31" t="str">
        <f t="shared" si="25"/>
        <v/>
      </c>
      <c r="L177" s="31" t="str">
        <f t="shared" si="24"/>
        <v/>
      </c>
      <c r="M177" s="30" t="str">
        <f t="shared" si="26"/>
        <v/>
      </c>
      <c r="P177" s="15"/>
      <c r="T177" s="18"/>
      <c r="U177" s="18"/>
      <c r="V177" s="18"/>
    </row>
    <row r="178" spans="1:22" ht="15.6" thickTop="1" thickBot="1" x14ac:dyDescent="0.4">
      <c r="A178" s="8">
        <f>inputs_S1!G172</f>
        <v>43100</v>
      </c>
      <c r="B178" s="44">
        <f>+inputs_S1!I172</f>
        <v>0.74599999999999966</v>
      </c>
      <c r="C178" s="27">
        <f t="shared" si="19"/>
        <v>0.97423999999999944</v>
      </c>
      <c r="D178" s="28">
        <v>0.85</v>
      </c>
      <c r="E178" s="45">
        <f>+inputs_S1!L172</f>
        <v>4.72</v>
      </c>
      <c r="F178" s="27">
        <f t="shared" si="20"/>
        <v>3.9086508799999975</v>
      </c>
      <c r="G178" s="29">
        <f t="shared" si="18"/>
        <v>1.4657440799999992</v>
      </c>
      <c r="H178" s="31">
        <f t="shared" si="22"/>
        <v>0.7406190476190474</v>
      </c>
      <c r="I178" s="31">
        <f t="shared" si="21"/>
        <v>0.96649142857142822</v>
      </c>
      <c r="J178" s="30">
        <f t="shared" si="23"/>
        <v>0.84999999999999987</v>
      </c>
      <c r="K178" s="31">
        <f t="shared" si="25"/>
        <v>38.01</v>
      </c>
      <c r="L178" s="31">
        <f t="shared" si="24"/>
        <v>31.217124479999988</v>
      </c>
      <c r="M178" s="30">
        <f t="shared" si="26"/>
        <v>11.706421679999995</v>
      </c>
      <c r="P178" s="15"/>
      <c r="T178" s="18"/>
      <c r="U178" s="18"/>
      <c r="V178" s="18"/>
    </row>
    <row r="179" spans="1:22" ht="15.6" thickTop="1" thickBot="1" x14ac:dyDescent="0.4">
      <c r="A179" s="8">
        <f>inputs_S1!G173</f>
        <v>43101</v>
      </c>
      <c r="B179" s="44">
        <f>+inputs_S1!I173</f>
        <v>0.74866666666666637</v>
      </c>
      <c r="C179" s="27">
        <f t="shared" si="19"/>
        <v>0.97807999999999951</v>
      </c>
      <c r="D179" s="28">
        <v>0.85</v>
      </c>
      <c r="E179" s="45">
        <f>+inputs_S1!L173</f>
        <v>5.35</v>
      </c>
      <c r="F179" s="27">
        <f t="shared" si="20"/>
        <v>4.4478187999999976</v>
      </c>
      <c r="G179" s="29">
        <f t="shared" si="18"/>
        <v>1.6679320499999992</v>
      </c>
      <c r="H179" s="31" t="str">
        <f t="shared" si="22"/>
        <v/>
      </c>
      <c r="I179" s="31" t="str">
        <f t="shared" si="21"/>
        <v/>
      </c>
      <c r="J179" s="30" t="str">
        <f t="shared" si="23"/>
        <v/>
      </c>
      <c r="K179" s="31" t="str">
        <f t="shared" si="25"/>
        <v/>
      </c>
      <c r="L179" s="31" t="str">
        <f t="shared" si="24"/>
        <v/>
      </c>
      <c r="M179" s="30" t="str">
        <f t="shared" si="26"/>
        <v/>
      </c>
      <c r="P179" s="15"/>
      <c r="T179" s="18"/>
      <c r="U179" s="18"/>
      <c r="V179" s="18"/>
    </row>
    <row r="180" spans="1:22" ht="15.6" thickTop="1" thickBot="1" x14ac:dyDescent="0.4">
      <c r="A180" s="8">
        <f>inputs_S1!G174</f>
        <v>43102</v>
      </c>
      <c r="B180" s="44">
        <f>+inputs_S1!I174</f>
        <v>0.75133333333333308</v>
      </c>
      <c r="C180" s="27">
        <f t="shared" si="19"/>
        <v>0.98191999999999957</v>
      </c>
      <c r="D180" s="28">
        <v>0.85</v>
      </c>
      <c r="E180" s="45">
        <f>+inputs_S1!L174</f>
        <v>5.84</v>
      </c>
      <c r="F180" s="27">
        <f t="shared" si="20"/>
        <v>4.8742508799999973</v>
      </c>
      <c r="G180" s="29">
        <f t="shared" si="18"/>
        <v>1.8278440799999991</v>
      </c>
      <c r="H180" s="31" t="str">
        <f t="shared" si="22"/>
        <v/>
      </c>
      <c r="I180" s="31" t="str">
        <f t="shared" si="21"/>
        <v/>
      </c>
      <c r="J180" s="30" t="str">
        <f t="shared" si="23"/>
        <v/>
      </c>
      <c r="K180" s="31" t="str">
        <f t="shared" si="25"/>
        <v/>
      </c>
      <c r="L180" s="31" t="str">
        <f t="shared" si="24"/>
        <v/>
      </c>
      <c r="M180" s="30" t="str">
        <f t="shared" si="26"/>
        <v/>
      </c>
      <c r="P180" s="15"/>
      <c r="T180" s="18"/>
      <c r="U180" s="18"/>
      <c r="V180" s="18"/>
    </row>
    <row r="181" spans="1:22" ht="15.6" thickTop="1" thickBot="1" x14ac:dyDescent="0.4">
      <c r="A181" s="8">
        <f>inputs_S1!G175</f>
        <v>43103</v>
      </c>
      <c r="B181" s="44">
        <f>+inputs_S1!I175</f>
        <v>0.75399999999999978</v>
      </c>
      <c r="C181" s="27">
        <f t="shared" si="19"/>
        <v>0.98575999999999964</v>
      </c>
      <c r="D181" s="28">
        <v>0.85</v>
      </c>
      <c r="E181" s="45">
        <f>+inputs_S1!L175</f>
        <v>6.56</v>
      </c>
      <c r="F181" s="27">
        <f t="shared" si="20"/>
        <v>5.4965977599999976</v>
      </c>
      <c r="G181" s="29">
        <f t="shared" si="18"/>
        <v>2.0612241599999992</v>
      </c>
      <c r="H181" s="31" t="str">
        <f t="shared" si="22"/>
        <v/>
      </c>
      <c r="I181" s="31" t="str">
        <f t="shared" si="21"/>
        <v/>
      </c>
      <c r="J181" s="30" t="str">
        <f t="shared" si="23"/>
        <v/>
      </c>
      <c r="K181" s="31" t="str">
        <f t="shared" si="25"/>
        <v/>
      </c>
      <c r="L181" s="31" t="str">
        <f t="shared" si="24"/>
        <v/>
      </c>
      <c r="M181" s="30" t="str">
        <f t="shared" si="26"/>
        <v/>
      </c>
      <c r="P181" s="15"/>
      <c r="T181" s="18"/>
      <c r="U181" s="18"/>
      <c r="V181" s="18"/>
    </row>
    <row r="182" spans="1:22" ht="15.6" thickTop="1" thickBot="1" x14ac:dyDescent="0.4">
      <c r="A182" s="8">
        <f>inputs_S1!G176</f>
        <v>43104</v>
      </c>
      <c r="B182" s="44">
        <f>+inputs_S1!I176</f>
        <v>0.75666666666666649</v>
      </c>
      <c r="C182" s="27">
        <f t="shared" si="19"/>
        <v>0.9895999999999997</v>
      </c>
      <c r="D182" s="28">
        <v>0.85</v>
      </c>
      <c r="E182" s="45">
        <f>+inputs_S1!L176</f>
        <v>6.05</v>
      </c>
      <c r="F182" s="27">
        <f t="shared" si="20"/>
        <v>5.0890179999999976</v>
      </c>
      <c r="G182" s="29">
        <f t="shared" si="18"/>
        <v>1.9083817499999991</v>
      </c>
      <c r="H182" s="31" t="str">
        <f t="shared" si="22"/>
        <v/>
      </c>
      <c r="I182" s="31" t="str">
        <f t="shared" si="21"/>
        <v/>
      </c>
      <c r="J182" s="30" t="str">
        <f t="shared" si="23"/>
        <v/>
      </c>
      <c r="K182" s="31" t="str">
        <f t="shared" si="25"/>
        <v/>
      </c>
      <c r="L182" s="31" t="str">
        <f t="shared" si="24"/>
        <v/>
      </c>
      <c r="M182" s="30" t="str">
        <f t="shared" si="26"/>
        <v/>
      </c>
      <c r="P182" s="15"/>
      <c r="T182" s="18"/>
      <c r="U182" s="18"/>
      <c r="V182" s="18"/>
    </row>
    <row r="183" spans="1:22" ht="15.6" thickTop="1" thickBot="1" x14ac:dyDescent="0.4">
      <c r="A183" s="8">
        <f>inputs_S1!G177</f>
        <v>43105</v>
      </c>
      <c r="B183" s="44">
        <f>+inputs_S1!I177</f>
        <v>0.75933333333333319</v>
      </c>
      <c r="C183" s="27">
        <f t="shared" si="19"/>
        <v>0.99343999999999977</v>
      </c>
      <c r="D183" s="28">
        <v>0.85</v>
      </c>
      <c r="E183" s="45">
        <f>+inputs_S1!L177</f>
        <v>6.38</v>
      </c>
      <c r="F183" s="27">
        <f t="shared" si="20"/>
        <v>5.3874251199999978</v>
      </c>
      <c r="G183" s="29">
        <f t="shared" si="18"/>
        <v>2.0202844199999994</v>
      </c>
      <c r="H183" s="31" t="str">
        <f t="shared" si="22"/>
        <v/>
      </c>
      <c r="I183" s="31" t="str">
        <f t="shared" si="21"/>
        <v/>
      </c>
      <c r="J183" s="30" t="str">
        <f t="shared" si="23"/>
        <v/>
      </c>
      <c r="K183" s="31" t="str">
        <f t="shared" si="25"/>
        <v/>
      </c>
      <c r="L183" s="31" t="str">
        <f t="shared" si="24"/>
        <v/>
      </c>
      <c r="M183" s="30" t="str">
        <f t="shared" si="26"/>
        <v/>
      </c>
      <c r="P183" s="15"/>
      <c r="T183" s="18"/>
      <c r="U183" s="18"/>
      <c r="V183" s="18"/>
    </row>
    <row r="184" spans="1:22" ht="15.6" thickTop="1" thickBot="1" x14ac:dyDescent="0.4">
      <c r="A184" s="8">
        <f>inputs_S1!G178</f>
        <v>43106</v>
      </c>
      <c r="B184" s="44">
        <f>+inputs_S1!I178</f>
        <v>0.7619999999999999</v>
      </c>
      <c r="C184" s="27">
        <f t="shared" si="19"/>
        <v>0.99727999999999983</v>
      </c>
      <c r="D184" s="28">
        <v>0.85</v>
      </c>
      <c r="E184" s="45">
        <f>+inputs_S1!L178</f>
        <v>6.36</v>
      </c>
      <c r="F184" s="27">
        <f t="shared" si="20"/>
        <v>5.3912956799999998</v>
      </c>
      <c r="G184" s="29">
        <f t="shared" si="18"/>
        <v>2.02173588</v>
      </c>
      <c r="H184" s="31" t="str">
        <f t="shared" si="22"/>
        <v/>
      </c>
      <c r="I184" s="31" t="str">
        <f t="shared" si="21"/>
        <v/>
      </c>
      <c r="J184" s="30" t="str">
        <f t="shared" si="23"/>
        <v/>
      </c>
      <c r="K184" s="31" t="str">
        <f t="shared" si="25"/>
        <v/>
      </c>
      <c r="L184" s="31" t="str">
        <f t="shared" si="24"/>
        <v/>
      </c>
      <c r="M184" s="30" t="str">
        <f t="shared" si="26"/>
        <v/>
      </c>
      <c r="P184" s="15"/>
      <c r="T184" s="18"/>
      <c r="U184" s="18"/>
      <c r="V184" s="18"/>
    </row>
    <row r="185" spans="1:22" ht="15.6" thickTop="1" thickBot="1" x14ac:dyDescent="0.4">
      <c r="A185" s="8">
        <f>inputs_S1!G179</f>
        <v>43107</v>
      </c>
      <c r="B185" s="44">
        <f>+inputs_S1!I179</f>
        <v>0.76466666666666661</v>
      </c>
      <c r="C185" s="27">
        <f t="shared" si="19"/>
        <v>1.0011199999999998</v>
      </c>
      <c r="D185" s="28">
        <v>0.85</v>
      </c>
      <c r="E185" s="45">
        <f>+inputs_S1!L179</f>
        <v>3.74</v>
      </c>
      <c r="F185" s="27">
        <f t="shared" si="20"/>
        <v>3.1825604799999994</v>
      </c>
      <c r="G185" s="29">
        <f t="shared" si="18"/>
        <v>1.1934601799999998</v>
      </c>
      <c r="H185" s="31">
        <f t="shared" si="22"/>
        <v>0.7566666666666666</v>
      </c>
      <c r="I185" s="31">
        <f t="shared" si="21"/>
        <v>0.98959999999999959</v>
      </c>
      <c r="J185" s="30">
        <f t="shared" si="23"/>
        <v>0.84999999999999987</v>
      </c>
      <c r="K185" s="31">
        <f t="shared" si="25"/>
        <v>40.28</v>
      </c>
      <c r="L185" s="31">
        <f t="shared" si="24"/>
        <v>33.868966719999982</v>
      </c>
      <c r="M185" s="30">
        <f t="shared" si="26"/>
        <v>12.700862519999998</v>
      </c>
      <c r="P185" s="15"/>
      <c r="T185" s="18"/>
      <c r="U185" s="18"/>
      <c r="V185" s="18"/>
    </row>
    <row r="186" spans="1:22" ht="15.6" thickTop="1" thickBot="1" x14ac:dyDescent="0.4">
      <c r="A186" s="8">
        <f>inputs_S1!G180</f>
        <v>43108</v>
      </c>
      <c r="B186" s="44">
        <f>+inputs_S1!I180</f>
        <v>0.76733333333333331</v>
      </c>
      <c r="C186" s="27">
        <f t="shared" si="19"/>
        <v>1.0049599999999999</v>
      </c>
      <c r="D186" s="28">
        <v>0.85</v>
      </c>
      <c r="E186" s="45">
        <f>+inputs_S1!L180</f>
        <v>5.54</v>
      </c>
      <c r="F186" s="27">
        <f t="shared" si="20"/>
        <v>4.732356639999999</v>
      </c>
      <c r="G186" s="29">
        <f t="shared" si="18"/>
        <v>1.7746337399999996</v>
      </c>
      <c r="H186" s="31" t="str">
        <f t="shared" si="22"/>
        <v/>
      </c>
      <c r="I186" s="31" t="str">
        <f t="shared" si="21"/>
        <v/>
      </c>
      <c r="J186" s="30" t="str">
        <f t="shared" si="23"/>
        <v/>
      </c>
      <c r="K186" s="31" t="str">
        <f t="shared" si="25"/>
        <v/>
      </c>
      <c r="L186" s="31" t="str">
        <f t="shared" si="24"/>
        <v/>
      </c>
      <c r="M186" s="30" t="str">
        <f t="shared" si="26"/>
        <v/>
      </c>
      <c r="P186" s="15"/>
      <c r="T186" s="18"/>
      <c r="U186" s="18"/>
      <c r="V186" s="18"/>
    </row>
    <row r="187" spans="1:22" ht="15.6" thickTop="1" thickBot="1" x14ac:dyDescent="0.4">
      <c r="A187" s="8">
        <f>inputs_S1!G181</f>
        <v>43109</v>
      </c>
      <c r="B187" s="44">
        <f>+inputs_S1!I181</f>
        <v>0.77</v>
      </c>
      <c r="C187" s="27">
        <f t="shared" si="19"/>
        <v>1.0087999999999999</v>
      </c>
      <c r="D187" s="28">
        <v>0.85</v>
      </c>
      <c r="E187" s="45">
        <f>+inputs_S1!L181</f>
        <v>5.99</v>
      </c>
      <c r="F187" s="27">
        <f t="shared" si="20"/>
        <v>5.1363051999999998</v>
      </c>
      <c r="G187" s="29">
        <f t="shared" si="18"/>
        <v>1.92611445</v>
      </c>
      <c r="H187" s="31" t="str">
        <f t="shared" si="22"/>
        <v/>
      </c>
      <c r="I187" s="31" t="str">
        <f t="shared" si="21"/>
        <v/>
      </c>
      <c r="J187" s="30" t="str">
        <f t="shared" si="23"/>
        <v/>
      </c>
      <c r="K187" s="31" t="str">
        <f t="shared" si="25"/>
        <v/>
      </c>
      <c r="L187" s="31" t="str">
        <f t="shared" si="24"/>
        <v/>
      </c>
      <c r="M187" s="30" t="str">
        <f t="shared" si="26"/>
        <v/>
      </c>
      <c r="P187" s="15"/>
      <c r="T187" s="18"/>
      <c r="U187" s="18"/>
      <c r="V187" s="18"/>
    </row>
    <row r="188" spans="1:22" ht="15.6" thickTop="1" thickBot="1" x14ac:dyDescent="0.4">
      <c r="A188" s="8">
        <f>inputs_S1!G182</f>
        <v>43110</v>
      </c>
      <c r="B188" s="44">
        <f>+inputs_S1!I182</f>
        <v>0.77333333333333298</v>
      </c>
      <c r="C188" s="27">
        <f t="shared" si="19"/>
        <v>1.0135999999999994</v>
      </c>
      <c r="D188" s="28">
        <v>0.85</v>
      </c>
      <c r="E188" s="45">
        <f>+inputs_S1!L182</f>
        <v>5.04</v>
      </c>
      <c r="F188" s="27">
        <f t="shared" si="20"/>
        <v>4.3422623999999974</v>
      </c>
      <c r="G188" s="29">
        <f t="shared" si="18"/>
        <v>1.628348399999999</v>
      </c>
      <c r="H188" s="31" t="str">
        <f t="shared" si="22"/>
        <v/>
      </c>
      <c r="I188" s="31" t="str">
        <f t="shared" si="21"/>
        <v/>
      </c>
      <c r="J188" s="30" t="str">
        <f t="shared" si="23"/>
        <v/>
      </c>
      <c r="K188" s="31" t="str">
        <f t="shared" si="25"/>
        <v/>
      </c>
      <c r="L188" s="31" t="str">
        <f t="shared" si="24"/>
        <v/>
      </c>
      <c r="M188" s="30" t="str">
        <f t="shared" si="26"/>
        <v/>
      </c>
      <c r="P188" s="15"/>
      <c r="T188" s="18"/>
      <c r="U188" s="18"/>
      <c r="V188" s="18"/>
    </row>
    <row r="189" spans="1:22" ht="15.6" thickTop="1" thickBot="1" x14ac:dyDescent="0.4">
      <c r="A189" s="8">
        <f>inputs_S1!G183</f>
        <v>43111</v>
      </c>
      <c r="B189" s="44">
        <f>+inputs_S1!I183</f>
        <v>0.77666666666666595</v>
      </c>
      <c r="C189" s="27">
        <f t="shared" si="19"/>
        <v>1.0183999999999989</v>
      </c>
      <c r="D189" s="28">
        <v>0.85</v>
      </c>
      <c r="E189" s="45">
        <f>+inputs_S1!L183</f>
        <v>5.23</v>
      </c>
      <c r="F189" s="27">
        <f t="shared" si="20"/>
        <v>4.5272971999999951</v>
      </c>
      <c r="G189" s="29">
        <f t="shared" si="18"/>
        <v>1.6977364499999983</v>
      </c>
      <c r="H189" s="31" t="str">
        <f t="shared" si="22"/>
        <v/>
      </c>
      <c r="I189" s="31" t="str">
        <f t="shared" si="21"/>
        <v/>
      </c>
      <c r="J189" s="30" t="str">
        <f t="shared" si="23"/>
        <v/>
      </c>
      <c r="K189" s="31" t="str">
        <f t="shared" si="25"/>
        <v/>
      </c>
      <c r="L189" s="31" t="str">
        <f t="shared" si="24"/>
        <v/>
      </c>
      <c r="M189" s="30" t="str">
        <f t="shared" si="26"/>
        <v/>
      </c>
      <c r="P189" s="15"/>
      <c r="T189" s="18"/>
      <c r="U189" s="18"/>
      <c r="V189" s="18"/>
    </row>
    <row r="190" spans="1:22" ht="15.6" thickTop="1" thickBot="1" x14ac:dyDescent="0.4">
      <c r="A190" s="8">
        <f>inputs_S1!G184</f>
        <v>43112</v>
      </c>
      <c r="B190" s="44">
        <f>+inputs_S1!I184</f>
        <v>0.77611111111111042</v>
      </c>
      <c r="C190" s="27">
        <f t="shared" si="19"/>
        <v>1.0175999999999989</v>
      </c>
      <c r="D190" s="28">
        <v>0.85</v>
      </c>
      <c r="E190" s="45">
        <f>+inputs_S1!L184</f>
        <v>3.14</v>
      </c>
      <c r="F190" s="27">
        <f t="shared" si="20"/>
        <v>2.7159743999999972</v>
      </c>
      <c r="G190" s="29">
        <f t="shared" si="18"/>
        <v>1.018490399999999</v>
      </c>
      <c r="H190" s="31" t="str">
        <f t="shared" si="22"/>
        <v/>
      </c>
      <c r="I190" s="31" t="str">
        <f t="shared" si="21"/>
        <v/>
      </c>
      <c r="J190" s="30" t="str">
        <f t="shared" si="23"/>
        <v/>
      </c>
      <c r="K190" s="31" t="str">
        <f t="shared" si="25"/>
        <v/>
      </c>
      <c r="L190" s="31" t="str">
        <f t="shared" si="24"/>
        <v/>
      </c>
      <c r="M190" s="30" t="str">
        <f t="shared" si="26"/>
        <v/>
      </c>
      <c r="P190" s="15"/>
      <c r="T190" s="18"/>
      <c r="U190" s="18"/>
      <c r="V190" s="18"/>
    </row>
    <row r="191" spans="1:22" ht="15.6" thickTop="1" thickBot="1" x14ac:dyDescent="0.4">
      <c r="A191" s="8">
        <f>inputs_S1!G185</f>
        <v>43113</v>
      </c>
      <c r="B191" s="44">
        <f>+inputs_S1!I185</f>
        <v>0.77555555555555489</v>
      </c>
      <c r="C191" s="27">
        <f t="shared" si="19"/>
        <v>1.0167999999999988</v>
      </c>
      <c r="D191" s="28">
        <v>0.85</v>
      </c>
      <c r="E191" s="45">
        <f>+inputs_S1!L185</f>
        <v>5.37</v>
      </c>
      <c r="F191" s="27">
        <f t="shared" si="20"/>
        <v>4.6411835999999944</v>
      </c>
      <c r="G191" s="29">
        <f t="shared" si="18"/>
        <v>1.7404438499999979</v>
      </c>
      <c r="H191" s="31" t="str">
        <f t="shared" si="22"/>
        <v/>
      </c>
      <c r="I191" s="31" t="str">
        <f t="shared" si="21"/>
        <v/>
      </c>
      <c r="J191" s="30" t="str">
        <f t="shared" si="23"/>
        <v/>
      </c>
      <c r="K191" s="31" t="str">
        <f t="shared" si="25"/>
        <v/>
      </c>
      <c r="L191" s="31" t="str">
        <f t="shared" si="24"/>
        <v/>
      </c>
      <c r="M191" s="30" t="str">
        <f t="shared" si="26"/>
        <v/>
      </c>
      <c r="P191" s="15"/>
      <c r="T191" s="18"/>
      <c r="U191" s="18"/>
      <c r="V191" s="18"/>
    </row>
    <row r="192" spans="1:22" ht="15.6" thickTop="1" thickBot="1" x14ac:dyDescent="0.4">
      <c r="A192" s="8">
        <f>inputs_S1!G186</f>
        <v>43114</v>
      </c>
      <c r="B192" s="44">
        <f>+inputs_S1!I186</f>
        <v>0.77499999999999936</v>
      </c>
      <c r="C192" s="27">
        <f t="shared" si="19"/>
        <v>1.0159999999999989</v>
      </c>
      <c r="D192" s="28">
        <v>0.85</v>
      </c>
      <c r="E192" s="45">
        <f>+inputs_S1!L186</f>
        <v>4.25</v>
      </c>
      <c r="F192" s="27">
        <f t="shared" si="20"/>
        <v>3.6702999999999957</v>
      </c>
      <c r="G192" s="29">
        <f t="shared" si="18"/>
        <v>1.3763624999999984</v>
      </c>
      <c r="H192" s="31">
        <f t="shared" si="22"/>
        <v>0.77342857142857102</v>
      </c>
      <c r="I192" s="31">
        <f t="shared" si="21"/>
        <v>1.0137371428571422</v>
      </c>
      <c r="J192" s="30">
        <f t="shared" si="23"/>
        <v>0.84999999999999987</v>
      </c>
      <c r="K192" s="31">
        <f t="shared" si="25"/>
        <v>34.56</v>
      </c>
      <c r="L192" s="31">
        <f t="shared" si="24"/>
        <v>29.765679439999978</v>
      </c>
      <c r="M192" s="30">
        <f t="shared" si="26"/>
        <v>11.162129789999993</v>
      </c>
      <c r="P192" s="15"/>
      <c r="T192" s="18"/>
      <c r="U192" s="18"/>
      <c r="V192" s="18"/>
    </row>
    <row r="193" spans="1:22" ht="15.6" thickTop="1" thickBot="1" x14ac:dyDescent="0.4">
      <c r="A193" s="8">
        <f>inputs_S1!G187</f>
        <v>43115</v>
      </c>
      <c r="B193" s="44">
        <f>+inputs_S1!I187</f>
        <v>0.77444444444444382</v>
      </c>
      <c r="C193" s="27">
        <f t="shared" si="19"/>
        <v>1.015199999999999</v>
      </c>
      <c r="D193" s="28">
        <v>0.85</v>
      </c>
      <c r="E193" s="45">
        <f>+inputs_S1!L187</f>
        <v>5.26</v>
      </c>
      <c r="F193" s="27">
        <f t="shared" si="20"/>
        <v>4.5389591999999954</v>
      </c>
      <c r="G193" s="29">
        <f t="shared" si="18"/>
        <v>1.7021096999999983</v>
      </c>
      <c r="H193" s="31" t="str">
        <f t="shared" si="22"/>
        <v/>
      </c>
      <c r="I193" s="31" t="str">
        <f t="shared" si="21"/>
        <v/>
      </c>
      <c r="J193" s="30" t="str">
        <f t="shared" si="23"/>
        <v/>
      </c>
      <c r="K193" s="31" t="str">
        <f t="shared" si="25"/>
        <v/>
      </c>
      <c r="L193" s="31" t="str">
        <f t="shared" si="24"/>
        <v/>
      </c>
      <c r="M193" s="30" t="str">
        <f t="shared" si="26"/>
        <v/>
      </c>
      <c r="P193" s="15"/>
      <c r="T193" s="18"/>
      <c r="U193" s="18"/>
      <c r="V193" s="18"/>
    </row>
    <row r="194" spans="1:22" ht="15.6" thickTop="1" thickBot="1" x14ac:dyDescent="0.4">
      <c r="A194" s="8">
        <f>inputs_S1!G188</f>
        <v>43116</v>
      </c>
      <c r="B194" s="44">
        <f>+inputs_S1!I188</f>
        <v>0.77388888888888829</v>
      </c>
      <c r="C194" s="27">
        <f t="shared" si="19"/>
        <v>1.0143999999999991</v>
      </c>
      <c r="D194" s="28">
        <v>0.85</v>
      </c>
      <c r="E194" s="45">
        <f>+inputs_S1!L188</f>
        <v>5.76</v>
      </c>
      <c r="F194" s="27">
        <f t="shared" si="20"/>
        <v>4.9665023999999951</v>
      </c>
      <c r="G194" s="29">
        <f t="shared" si="18"/>
        <v>1.8624383999999983</v>
      </c>
      <c r="H194" s="31" t="str">
        <f t="shared" si="22"/>
        <v/>
      </c>
      <c r="I194" s="31" t="str">
        <f t="shared" si="21"/>
        <v/>
      </c>
      <c r="J194" s="30" t="str">
        <f t="shared" si="23"/>
        <v/>
      </c>
      <c r="K194" s="31" t="str">
        <f t="shared" si="25"/>
        <v/>
      </c>
      <c r="L194" s="31" t="str">
        <f t="shared" si="24"/>
        <v/>
      </c>
      <c r="M194" s="30" t="str">
        <f t="shared" si="26"/>
        <v/>
      </c>
      <c r="P194" s="15"/>
      <c r="T194" s="18"/>
      <c r="U194" s="18"/>
      <c r="V194" s="18"/>
    </row>
    <row r="195" spans="1:22" ht="15.6" thickTop="1" thickBot="1" x14ac:dyDescent="0.4">
      <c r="A195" s="8">
        <f>inputs_S1!G189</f>
        <v>43117</v>
      </c>
      <c r="B195" s="44">
        <f>+inputs_S1!I189</f>
        <v>0.77333333333333276</v>
      </c>
      <c r="C195" s="27">
        <f t="shared" si="19"/>
        <v>1.0135999999999989</v>
      </c>
      <c r="D195" s="28">
        <v>0.85</v>
      </c>
      <c r="E195" s="45">
        <f>+inputs_S1!L189</f>
        <v>5.83</v>
      </c>
      <c r="F195" s="27">
        <f t="shared" si="20"/>
        <v>5.0228947999999951</v>
      </c>
      <c r="G195" s="29">
        <f t="shared" si="18"/>
        <v>1.8835855499999983</v>
      </c>
      <c r="H195" s="31" t="str">
        <f t="shared" si="22"/>
        <v/>
      </c>
      <c r="I195" s="31" t="str">
        <f t="shared" si="21"/>
        <v/>
      </c>
      <c r="J195" s="30" t="str">
        <f t="shared" si="23"/>
        <v/>
      </c>
      <c r="K195" s="31" t="str">
        <f t="shared" si="25"/>
        <v/>
      </c>
      <c r="L195" s="31" t="str">
        <f t="shared" si="24"/>
        <v/>
      </c>
      <c r="M195" s="30" t="str">
        <f t="shared" si="26"/>
        <v/>
      </c>
      <c r="P195" s="15"/>
      <c r="T195" s="18"/>
      <c r="U195" s="18"/>
      <c r="V195" s="18"/>
    </row>
    <row r="196" spans="1:22" ht="15.6" thickTop="1" thickBot="1" x14ac:dyDescent="0.4">
      <c r="A196" s="8">
        <f>inputs_S1!G190</f>
        <v>43118</v>
      </c>
      <c r="B196" s="44">
        <f>+inputs_S1!I190</f>
        <v>0.77277777777777723</v>
      </c>
      <c r="C196" s="27">
        <f t="shared" si="19"/>
        <v>1.012799999999999</v>
      </c>
      <c r="D196" s="28">
        <v>0.85</v>
      </c>
      <c r="E196" s="45">
        <f>+inputs_S1!L190</f>
        <v>5.72</v>
      </c>
      <c r="F196" s="27">
        <f t="shared" si="20"/>
        <v>4.9242335999999955</v>
      </c>
      <c r="G196" s="29">
        <f t="shared" si="18"/>
        <v>1.8465875999999983</v>
      </c>
      <c r="H196" s="31" t="str">
        <f t="shared" si="22"/>
        <v/>
      </c>
      <c r="I196" s="31" t="str">
        <f t="shared" si="21"/>
        <v/>
      </c>
      <c r="J196" s="30" t="str">
        <f t="shared" si="23"/>
        <v/>
      </c>
      <c r="K196" s="31" t="str">
        <f t="shared" si="25"/>
        <v/>
      </c>
      <c r="L196" s="31" t="str">
        <f t="shared" si="24"/>
        <v/>
      </c>
      <c r="M196" s="30" t="str">
        <f t="shared" si="26"/>
        <v/>
      </c>
      <c r="P196" s="15"/>
      <c r="T196" s="18"/>
      <c r="U196" s="18"/>
      <c r="V196" s="18"/>
    </row>
    <row r="197" spans="1:22" ht="15.6" thickTop="1" thickBot="1" x14ac:dyDescent="0.4">
      <c r="A197" s="8">
        <f>inputs_S1!G191</f>
        <v>43119</v>
      </c>
      <c r="B197" s="44">
        <f>+inputs_S1!I191</f>
        <v>0.7722222222222217</v>
      </c>
      <c r="C197" s="27">
        <f t="shared" si="19"/>
        <v>1.0119999999999991</v>
      </c>
      <c r="D197" s="28">
        <v>0.85</v>
      </c>
      <c r="E197" s="45">
        <f>+inputs_S1!L191</f>
        <v>4.47</v>
      </c>
      <c r="F197" s="27">
        <f t="shared" si="20"/>
        <v>3.845093999999996</v>
      </c>
      <c r="G197" s="29">
        <f t="shared" si="18"/>
        <v>1.4419102499999985</v>
      </c>
      <c r="H197" s="31" t="str">
        <f t="shared" si="22"/>
        <v/>
      </c>
      <c r="I197" s="31" t="str">
        <f t="shared" si="21"/>
        <v/>
      </c>
      <c r="J197" s="30" t="str">
        <f t="shared" si="23"/>
        <v/>
      </c>
      <c r="K197" s="31" t="str">
        <f t="shared" si="25"/>
        <v/>
      </c>
      <c r="L197" s="31" t="str">
        <f t="shared" si="24"/>
        <v/>
      </c>
      <c r="M197" s="30" t="str">
        <f t="shared" si="26"/>
        <v/>
      </c>
      <c r="P197" s="15"/>
      <c r="T197" s="18"/>
      <c r="U197" s="18"/>
      <c r="V197" s="18"/>
    </row>
    <row r="198" spans="1:22" ht="15.6" thickTop="1" thickBot="1" x14ac:dyDescent="0.4">
      <c r="A198" s="8">
        <f>inputs_S1!G192</f>
        <v>43120</v>
      </c>
      <c r="B198" s="44">
        <f>+inputs_S1!I192</f>
        <v>0.77166666666666617</v>
      </c>
      <c r="C198" s="27">
        <f t="shared" si="19"/>
        <v>1.0111999999999992</v>
      </c>
      <c r="D198" s="28">
        <v>0.85</v>
      </c>
      <c r="E198" s="45">
        <f>+inputs_S1!L192</f>
        <v>4.74</v>
      </c>
      <c r="F198" s="27">
        <f t="shared" si="20"/>
        <v>4.0741247999999972</v>
      </c>
      <c r="G198" s="29">
        <f t="shared" si="18"/>
        <v>1.5277967999999991</v>
      </c>
      <c r="H198" s="31" t="str">
        <f t="shared" si="22"/>
        <v/>
      </c>
      <c r="I198" s="31" t="str">
        <f t="shared" si="21"/>
        <v/>
      </c>
      <c r="J198" s="30" t="str">
        <f t="shared" si="23"/>
        <v/>
      </c>
      <c r="K198" s="31" t="str">
        <f t="shared" si="25"/>
        <v/>
      </c>
      <c r="L198" s="31" t="str">
        <f t="shared" si="24"/>
        <v/>
      </c>
      <c r="M198" s="30" t="str">
        <f t="shared" si="26"/>
        <v/>
      </c>
      <c r="P198" s="15"/>
      <c r="T198" s="18"/>
      <c r="U198" s="18"/>
      <c r="V198" s="18"/>
    </row>
    <row r="199" spans="1:22" ht="15.6" thickTop="1" thickBot="1" x14ac:dyDescent="0.4">
      <c r="A199" s="8">
        <f>inputs_S1!G193</f>
        <v>43121</v>
      </c>
      <c r="B199" s="44">
        <f>+inputs_S1!I193</f>
        <v>0.77111111111111064</v>
      </c>
      <c r="C199" s="27">
        <f t="shared" si="19"/>
        <v>1.0103999999999991</v>
      </c>
      <c r="D199" s="28">
        <v>0.85</v>
      </c>
      <c r="E199" s="45">
        <f>+inputs_S1!L193</f>
        <v>5.34</v>
      </c>
      <c r="F199" s="27">
        <f t="shared" si="20"/>
        <v>4.5862055999999951</v>
      </c>
      <c r="G199" s="29">
        <f t="shared" si="18"/>
        <v>1.7198270999999983</v>
      </c>
      <c r="H199" s="31">
        <f t="shared" si="22"/>
        <v>0.77277777777777723</v>
      </c>
      <c r="I199" s="31">
        <f t="shared" si="21"/>
        <v>1.0127999999999988</v>
      </c>
      <c r="J199" s="30">
        <f t="shared" si="23"/>
        <v>0.84999999999999987</v>
      </c>
      <c r="K199" s="31">
        <f t="shared" si="25"/>
        <v>37.120000000000005</v>
      </c>
      <c r="L199" s="31">
        <f t="shared" si="24"/>
        <v>31.958014399999968</v>
      </c>
      <c r="M199" s="30">
        <f t="shared" si="26"/>
        <v>11.984255399999988</v>
      </c>
      <c r="P199" s="15"/>
      <c r="T199" s="18"/>
      <c r="U199" s="18"/>
      <c r="V199" s="18"/>
    </row>
    <row r="200" spans="1:22" ht="15.6" thickTop="1" thickBot="1" x14ac:dyDescent="0.4">
      <c r="A200" s="8">
        <f>inputs_S1!G194</f>
        <v>43122</v>
      </c>
      <c r="B200" s="44">
        <f>+inputs_S1!I194</f>
        <v>0.77055555555555511</v>
      </c>
      <c r="C200" s="27">
        <f t="shared" si="19"/>
        <v>1.0095999999999992</v>
      </c>
      <c r="D200" s="28">
        <v>0.85</v>
      </c>
      <c r="E200" s="45">
        <f>+inputs_S1!L194</f>
        <v>5.87</v>
      </c>
      <c r="F200" s="27">
        <f t="shared" si="20"/>
        <v>5.0373991999999959</v>
      </c>
      <c r="G200" s="29">
        <f t="shared" si="18"/>
        <v>1.8890246999999984</v>
      </c>
      <c r="H200" s="31" t="str">
        <f t="shared" si="22"/>
        <v/>
      </c>
      <c r="I200" s="31" t="str">
        <f t="shared" si="21"/>
        <v/>
      </c>
      <c r="J200" s="30" t="str">
        <f t="shared" si="23"/>
        <v/>
      </c>
      <c r="K200" s="31" t="str">
        <f t="shared" si="25"/>
        <v/>
      </c>
      <c r="L200" s="31" t="str">
        <f t="shared" si="24"/>
        <v/>
      </c>
      <c r="M200" s="30" t="str">
        <f t="shared" si="26"/>
        <v/>
      </c>
      <c r="P200" s="15"/>
      <c r="T200" s="18"/>
      <c r="U200" s="18"/>
      <c r="V200" s="18"/>
    </row>
    <row r="201" spans="1:22" ht="15.6" thickTop="1" thickBot="1" x14ac:dyDescent="0.4">
      <c r="A201" s="8">
        <f>inputs_S1!G195</f>
        <v>43123</v>
      </c>
      <c r="B201" s="44">
        <f>+inputs_S1!I195</f>
        <v>0.76999999999999957</v>
      </c>
      <c r="C201" s="27">
        <f t="shared" si="19"/>
        <v>1.0087999999999993</v>
      </c>
      <c r="D201" s="28">
        <v>0.85</v>
      </c>
      <c r="E201" s="45">
        <f>+inputs_S1!L195</f>
        <v>5.41</v>
      </c>
      <c r="F201" s="27">
        <f t="shared" si="20"/>
        <v>4.6389667999999968</v>
      </c>
      <c r="G201" s="29">
        <f t="shared" si="18"/>
        <v>1.7396125499999988</v>
      </c>
      <c r="H201" s="31" t="str">
        <f t="shared" si="22"/>
        <v/>
      </c>
      <c r="I201" s="31" t="str">
        <f t="shared" si="21"/>
        <v/>
      </c>
      <c r="J201" s="30" t="str">
        <f t="shared" si="23"/>
        <v/>
      </c>
      <c r="K201" s="31" t="str">
        <f t="shared" si="25"/>
        <v/>
      </c>
      <c r="L201" s="31" t="str">
        <f t="shared" si="24"/>
        <v/>
      </c>
      <c r="M201" s="30" t="str">
        <f t="shared" si="26"/>
        <v/>
      </c>
      <c r="P201" s="15"/>
      <c r="T201" s="18"/>
      <c r="U201" s="18"/>
      <c r="V201" s="18"/>
    </row>
    <row r="202" spans="1:22" ht="15.6" thickTop="1" thickBot="1" x14ac:dyDescent="0.4">
      <c r="A202" s="8">
        <f>inputs_S1!G196</f>
        <v>43124</v>
      </c>
      <c r="B202" s="44">
        <f>+inputs_S1!I196</f>
        <v>0.76944444444444404</v>
      </c>
      <c r="C202" s="27">
        <f t="shared" si="19"/>
        <v>1.0079999999999993</v>
      </c>
      <c r="D202" s="28">
        <v>0.85</v>
      </c>
      <c r="E202" s="45">
        <f>+inputs_S1!L196</f>
        <v>5.52</v>
      </c>
      <c r="F202" s="27">
        <f t="shared" si="20"/>
        <v>4.7295359999999969</v>
      </c>
      <c r="G202" s="29">
        <f t="shared" si="18"/>
        <v>1.7735759999999989</v>
      </c>
      <c r="H202" s="31" t="str">
        <f t="shared" si="22"/>
        <v/>
      </c>
      <c r="I202" s="31" t="str">
        <f t="shared" si="21"/>
        <v/>
      </c>
      <c r="J202" s="30" t="str">
        <f t="shared" si="23"/>
        <v/>
      </c>
      <c r="K202" s="31" t="str">
        <f t="shared" si="25"/>
        <v/>
      </c>
      <c r="L202" s="31" t="str">
        <f t="shared" si="24"/>
        <v/>
      </c>
      <c r="M202" s="30" t="str">
        <f t="shared" si="26"/>
        <v/>
      </c>
      <c r="P202" s="15"/>
      <c r="T202" s="18"/>
      <c r="U202" s="18"/>
      <c r="V202" s="18"/>
    </row>
    <row r="203" spans="1:22" ht="15.6" thickTop="1" thickBot="1" x14ac:dyDescent="0.4">
      <c r="A203" s="8">
        <f>inputs_S1!G197</f>
        <v>43125</v>
      </c>
      <c r="B203" s="44">
        <f>+inputs_S1!I197</f>
        <v>0.76888888888888851</v>
      </c>
      <c r="C203" s="27">
        <f t="shared" si="19"/>
        <v>1.0071999999999994</v>
      </c>
      <c r="D203" s="28">
        <v>0.85</v>
      </c>
      <c r="E203" s="45">
        <f>+inputs_S1!L197</f>
        <v>5.07</v>
      </c>
      <c r="F203" s="27">
        <f t="shared" si="20"/>
        <v>4.3405283999999975</v>
      </c>
      <c r="G203" s="29">
        <f t="shared" si="18"/>
        <v>1.6276981499999992</v>
      </c>
      <c r="H203" s="31" t="str">
        <f t="shared" si="22"/>
        <v/>
      </c>
      <c r="I203" s="31" t="str">
        <f t="shared" si="21"/>
        <v/>
      </c>
      <c r="J203" s="30" t="str">
        <f t="shared" si="23"/>
        <v/>
      </c>
      <c r="K203" s="31" t="str">
        <f t="shared" si="25"/>
        <v/>
      </c>
      <c r="L203" s="31" t="str">
        <f t="shared" si="24"/>
        <v/>
      </c>
      <c r="M203" s="30" t="str">
        <f t="shared" si="26"/>
        <v/>
      </c>
      <c r="P203" s="15"/>
      <c r="T203" s="18"/>
      <c r="U203" s="18"/>
      <c r="V203" s="18"/>
    </row>
    <row r="204" spans="1:22" ht="15.6" thickTop="1" thickBot="1" x14ac:dyDescent="0.4">
      <c r="A204" s="8">
        <f>inputs_S1!G198</f>
        <v>43126</v>
      </c>
      <c r="B204" s="44">
        <f>+inputs_S1!I198</f>
        <v>0.76833333333333298</v>
      </c>
      <c r="C204" s="27">
        <f t="shared" si="19"/>
        <v>1.0063999999999993</v>
      </c>
      <c r="D204" s="28">
        <v>0.85</v>
      </c>
      <c r="E204" s="45">
        <f>+inputs_S1!L198</f>
        <v>5.14</v>
      </c>
      <c r="F204" s="27">
        <f t="shared" si="20"/>
        <v>4.3969615999999965</v>
      </c>
      <c r="G204" s="29">
        <f t="shared" ref="G204:G268" si="27">F204/$D$4</f>
        <v>1.6488605999999988</v>
      </c>
      <c r="H204" s="31" t="str">
        <f t="shared" si="22"/>
        <v/>
      </c>
      <c r="I204" s="31" t="str">
        <f t="shared" si="21"/>
        <v/>
      </c>
      <c r="J204" s="30" t="str">
        <f t="shared" si="23"/>
        <v/>
      </c>
      <c r="K204" s="31" t="str">
        <f t="shared" si="25"/>
        <v/>
      </c>
      <c r="L204" s="31" t="str">
        <f t="shared" si="24"/>
        <v/>
      </c>
      <c r="M204" s="30" t="str">
        <f t="shared" si="26"/>
        <v/>
      </c>
      <c r="P204" s="15"/>
      <c r="T204" s="18"/>
      <c r="U204" s="18"/>
      <c r="V204" s="18"/>
    </row>
    <row r="205" spans="1:22" ht="15.6" thickTop="1" thickBot="1" x14ac:dyDescent="0.4">
      <c r="A205" s="8">
        <f>inputs_S1!G199</f>
        <v>43127</v>
      </c>
      <c r="B205" s="44">
        <f>+inputs_S1!I199</f>
        <v>0.76777777777777745</v>
      </c>
      <c r="C205" s="27">
        <f t="shared" ref="C205:C267" si="28">1.44*B205-0.1</f>
        <v>1.0055999999999994</v>
      </c>
      <c r="D205" s="28">
        <v>0.85</v>
      </c>
      <c r="E205" s="45">
        <f>+inputs_S1!L199</f>
        <v>5.96</v>
      </c>
      <c r="F205" s="27">
        <f t="shared" ref="F205:F267" si="29">C205*D205*E205</f>
        <v>5.0943695999999967</v>
      </c>
      <c r="G205" s="29">
        <f t="shared" si="27"/>
        <v>1.9103885999999988</v>
      </c>
      <c r="H205" s="31" t="str">
        <f t="shared" si="22"/>
        <v/>
      </c>
      <c r="I205" s="31" t="str">
        <f t="shared" ref="I205:I267" si="30">IF(WEEKDAY(A205)=1,AVERAGE(C199:C205),"")</f>
        <v/>
      </c>
      <c r="J205" s="30" t="str">
        <f t="shared" si="23"/>
        <v/>
      </c>
      <c r="K205" s="31" t="str">
        <f t="shared" si="25"/>
        <v/>
      </c>
      <c r="L205" s="31" t="str">
        <f t="shared" si="24"/>
        <v/>
      </c>
      <c r="M205" s="30" t="str">
        <f t="shared" si="26"/>
        <v/>
      </c>
      <c r="P205" s="15"/>
      <c r="T205" s="18"/>
      <c r="U205" s="18"/>
      <c r="V205" s="18"/>
    </row>
    <row r="206" spans="1:22" ht="15.6" thickTop="1" thickBot="1" x14ac:dyDescent="0.4">
      <c r="A206" s="8">
        <f>inputs_S1!G200</f>
        <v>43128</v>
      </c>
      <c r="B206" s="44">
        <f>+inputs_S1!I200</f>
        <v>0.76722222222222192</v>
      </c>
      <c r="C206" s="27">
        <f t="shared" si="28"/>
        <v>1.0047999999999995</v>
      </c>
      <c r="D206" s="28">
        <v>0.85</v>
      </c>
      <c r="E206" s="45">
        <f>+inputs_S1!L200</f>
        <v>6.02</v>
      </c>
      <c r="F206" s="27">
        <f t="shared" si="29"/>
        <v>5.1415615999999966</v>
      </c>
      <c r="G206" s="29">
        <f t="shared" si="27"/>
        <v>1.9280855999999988</v>
      </c>
      <c r="H206" s="31">
        <f t="shared" ref="H206:H267" si="31">IF(WEEKDAY(A206)=1,AVERAGE(B200:B206),"")</f>
        <v>0.76888888888888851</v>
      </c>
      <c r="I206" s="31">
        <f t="shared" si="30"/>
        <v>1.0071999999999994</v>
      </c>
      <c r="J206" s="30">
        <f t="shared" ref="J206:J267" si="32">IF(WEEKDAY(A206)=1,AVERAGE(D200:D206),"")</f>
        <v>0.84999999999999987</v>
      </c>
      <c r="K206" s="31">
        <f t="shared" si="25"/>
        <v>38.989999999999995</v>
      </c>
      <c r="L206" s="31">
        <f t="shared" ref="L206:L267" si="33">IF(WEEKDAY(A206)=1,SUM(F200:F206),"")</f>
        <v>33.37932319999998</v>
      </c>
      <c r="M206" s="30">
        <f t="shared" si="26"/>
        <v>12.517246199999992</v>
      </c>
      <c r="P206" s="15"/>
      <c r="T206" s="18"/>
      <c r="U206" s="18"/>
      <c r="V206" s="18"/>
    </row>
    <row r="207" spans="1:22" ht="15.6" thickTop="1" thickBot="1" x14ac:dyDescent="0.4">
      <c r="A207" s="8">
        <f>inputs_S1!G201</f>
        <v>43129</v>
      </c>
      <c r="B207" s="44">
        <f>+inputs_S1!I201</f>
        <v>0.76666666666666605</v>
      </c>
      <c r="C207" s="27">
        <f t="shared" si="28"/>
        <v>1.0039999999999989</v>
      </c>
      <c r="D207" s="28">
        <v>0.85</v>
      </c>
      <c r="E207" s="45">
        <f>+inputs_S1!L201</f>
        <v>4.99</v>
      </c>
      <c r="F207" s="27">
        <f t="shared" si="29"/>
        <v>4.2584659999999959</v>
      </c>
      <c r="G207" s="29">
        <f t="shared" si="27"/>
        <v>1.5969247499999986</v>
      </c>
      <c r="H207" s="31" t="str">
        <f t="shared" si="31"/>
        <v/>
      </c>
      <c r="I207" s="31" t="str">
        <f t="shared" si="30"/>
        <v/>
      </c>
      <c r="J207" s="30" t="str">
        <f t="shared" si="32"/>
        <v/>
      </c>
      <c r="K207" s="31" t="str">
        <f t="shared" si="25"/>
        <v/>
      </c>
      <c r="L207" s="31" t="str">
        <f t="shared" si="33"/>
        <v/>
      </c>
      <c r="M207" s="30" t="str">
        <f t="shared" si="26"/>
        <v/>
      </c>
      <c r="P207" s="15"/>
      <c r="T207" s="18"/>
      <c r="U207" s="18"/>
      <c r="V207" s="18"/>
    </row>
    <row r="208" spans="1:22" ht="15.6" thickTop="1" thickBot="1" x14ac:dyDescent="0.4">
      <c r="A208" s="8">
        <f>inputs_S1!G202</f>
        <v>43130</v>
      </c>
      <c r="B208" s="44">
        <f>+inputs_S1!I202</f>
        <v>0.77023809523809461</v>
      </c>
      <c r="C208" s="27">
        <f t="shared" si="28"/>
        <v>1.009142857142856</v>
      </c>
      <c r="D208" s="28">
        <v>0.85</v>
      </c>
      <c r="E208" s="45">
        <f>+inputs_S1!L202</f>
        <v>4.4800000000000004</v>
      </c>
      <c r="F208" s="27">
        <f t="shared" si="29"/>
        <v>3.842815999999996</v>
      </c>
      <c r="G208" s="29">
        <f t="shared" si="27"/>
        <v>1.4410559999999986</v>
      </c>
      <c r="H208" s="31" t="str">
        <f t="shared" si="31"/>
        <v/>
      </c>
      <c r="I208" s="31" t="str">
        <f t="shared" si="30"/>
        <v/>
      </c>
      <c r="J208" s="30" t="str">
        <f t="shared" si="32"/>
        <v/>
      </c>
      <c r="K208" s="31" t="str">
        <f t="shared" si="25"/>
        <v/>
      </c>
      <c r="L208" s="31" t="str">
        <f t="shared" si="33"/>
        <v/>
      </c>
      <c r="M208" s="30" t="str">
        <f t="shared" si="26"/>
        <v/>
      </c>
      <c r="P208" s="15"/>
      <c r="T208" s="18"/>
      <c r="U208" s="18"/>
      <c r="V208" s="18"/>
    </row>
    <row r="209" spans="1:22" ht="15.6" thickTop="1" thickBot="1" x14ac:dyDescent="0.4">
      <c r="A209" s="8">
        <f>inputs_S1!G203</f>
        <v>43131</v>
      </c>
      <c r="B209" s="44">
        <f>+inputs_S1!I203</f>
        <v>0.77380952380952317</v>
      </c>
      <c r="C209" s="27">
        <f t="shared" si="28"/>
        <v>1.0142857142857131</v>
      </c>
      <c r="D209" s="28">
        <v>0.85</v>
      </c>
      <c r="E209" s="45">
        <f>+inputs_S1!L203</f>
        <v>6.03</v>
      </c>
      <c r="F209" s="27">
        <f t="shared" si="29"/>
        <v>5.1987214285714227</v>
      </c>
      <c r="G209" s="29">
        <f t="shared" si="27"/>
        <v>1.9495205357142835</v>
      </c>
      <c r="H209" s="31" t="str">
        <f t="shared" si="31"/>
        <v/>
      </c>
      <c r="I209" s="31" t="str">
        <f t="shared" si="30"/>
        <v/>
      </c>
      <c r="J209" s="30" t="str">
        <f t="shared" si="32"/>
        <v/>
      </c>
      <c r="K209" s="31" t="str">
        <f t="shared" si="25"/>
        <v/>
      </c>
      <c r="L209" s="31" t="str">
        <f t="shared" si="33"/>
        <v/>
      </c>
      <c r="M209" s="30" t="str">
        <f t="shared" si="26"/>
        <v/>
      </c>
      <c r="P209" s="15"/>
      <c r="T209" s="18"/>
      <c r="U209" s="18"/>
      <c r="V209" s="18"/>
    </row>
    <row r="210" spans="1:22" ht="15.6" thickTop="1" thickBot="1" x14ac:dyDescent="0.4">
      <c r="A210" s="8">
        <f>inputs_S1!G204</f>
        <v>43132</v>
      </c>
      <c r="B210" s="44">
        <f>+inputs_S1!I204</f>
        <v>0.77738095238095173</v>
      </c>
      <c r="C210" s="27">
        <f t="shared" si="28"/>
        <v>1.0194285714285705</v>
      </c>
      <c r="D210" s="28">
        <v>0.85</v>
      </c>
      <c r="E210" s="45">
        <f>+inputs_S1!L204</f>
        <v>4.83</v>
      </c>
      <c r="F210" s="27">
        <f t="shared" si="29"/>
        <v>4.1852639999999965</v>
      </c>
      <c r="G210" s="29">
        <f t="shared" si="27"/>
        <v>1.5694739999999987</v>
      </c>
      <c r="H210" s="31" t="str">
        <f t="shared" si="31"/>
        <v/>
      </c>
      <c r="I210" s="31" t="str">
        <f t="shared" si="30"/>
        <v/>
      </c>
      <c r="J210" s="30" t="str">
        <f t="shared" si="32"/>
        <v/>
      </c>
      <c r="K210" s="31" t="str">
        <f t="shared" ref="K210:K267" si="34">IF(WEEKDAY(A210)=1,SUM(E204:E210),"")</f>
        <v/>
      </c>
      <c r="L210" s="31" t="str">
        <f t="shared" si="33"/>
        <v/>
      </c>
      <c r="M210" s="30" t="str">
        <f t="shared" ref="M210:M267" si="35">IF(WEEKDAY(A210)=1,SUM(G204:G210),"")</f>
        <v/>
      </c>
      <c r="P210" s="15"/>
      <c r="T210" s="18"/>
      <c r="U210" s="18"/>
      <c r="V210" s="18"/>
    </row>
    <row r="211" spans="1:22" ht="15.6" thickTop="1" thickBot="1" x14ac:dyDescent="0.4">
      <c r="A211" s="8">
        <f>inputs_S1!G205</f>
        <v>43133</v>
      </c>
      <c r="B211" s="44">
        <f>+inputs_S1!I205</f>
        <v>0.78095238095238029</v>
      </c>
      <c r="C211" s="27">
        <f t="shared" si="28"/>
        <v>1.0245714285714276</v>
      </c>
      <c r="D211" s="28">
        <v>0.85</v>
      </c>
      <c r="E211" s="45">
        <f>+inputs_S1!L205</f>
        <v>4.88</v>
      </c>
      <c r="F211" s="27">
        <f t="shared" si="29"/>
        <v>4.2499222857142813</v>
      </c>
      <c r="G211" s="29">
        <f t="shared" si="27"/>
        <v>1.5937208571428556</v>
      </c>
      <c r="H211" s="31" t="str">
        <f t="shared" si="31"/>
        <v/>
      </c>
      <c r="I211" s="31" t="str">
        <f t="shared" si="30"/>
        <v/>
      </c>
      <c r="J211" s="30" t="str">
        <f t="shared" si="32"/>
        <v/>
      </c>
      <c r="K211" s="31" t="str">
        <f t="shared" si="34"/>
        <v/>
      </c>
      <c r="L211" s="31" t="str">
        <f t="shared" si="33"/>
        <v/>
      </c>
      <c r="M211" s="30" t="str">
        <f t="shared" si="35"/>
        <v/>
      </c>
      <c r="P211" s="15"/>
      <c r="T211" s="18"/>
      <c r="U211" s="18"/>
      <c r="V211" s="18"/>
    </row>
    <row r="212" spans="1:22" ht="15.6" thickTop="1" thickBot="1" x14ac:dyDescent="0.4">
      <c r="A212" s="8">
        <f>inputs_S1!G206</f>
        <v>43134</v>
      </c>
      <c r="B212" s="44">
        <f>+inputs_S1!I206</f>
        <v>0.78452380952380885</v>
      </c>
      <c r="C212" s="27">
        <f t="shared" si="28"/>
        <v>1.0297142857142847</v>
      </c>
      <c r="D212" s="28">
        <v>0.85</v>
      </c>
      <c r="E212" s="45">
        <f>+inputs_S1!L206</f>
        <v>5.29</v>
      </c>
      <c r="F212" s="27">
        <f t="shared" si="29"/>
        <v>4.6301102857142808</v>
      </c>
      <c r="G212" s="29">
        <f t="shared" si="27"/>
        <v>1.7362913571428553</v>
      </c>
      <c r="H212" s="31" t="str">
        <f t="shared" si="31"/>
        <v/>
      </c>
      <c r="I212" s="31" t="str">
        <f t="shared" si="30"/>
        <v/>
      </c>
      <c r="J212" s="30" t="str">
        <f t="shared" si="32"/>
        <v/>
      </c>
      <c r="K212" s="31" t="str">
        <f t="shared" si="34"/>
        <v/>
      </c>
      <c r="L212" s="31" t="str">
        <f t="shared" si="33"/>
        <v/>
      </c>
      <c r="M212" s="30" t="str">
        <f t="shared" si="35"/>
        <v/>
      </c>
      <c r="P212" s="15"/>
      <c r="T212" s="18"/>
      <c r="U212" s="18"/>
      <c r="V212" s="18"/>
    </row>
    <row r="213" spans="1:22" ht="15.6" thickTop="1" thickBot="1" x14ac:dyDescent="0.4">
      <c r="A213" s="8">
        <f>inputs_S1!G207</f>
        <v>43135</v>
      </c>
      <c r="B213" s="44">
        <f>+inputs_S1!I207</f>
        <v>0.7880952380952374</v>
      </c>
      <c r="C213" s="27">
        <f t="shared" si="28"/>
        <v>1.0348571428571418</v>
      </c>
      <c r="D213" s="28">
        <v>0.85</v>
      </c>
      <c r="E213" s="45">
        <f>+inputs_S1!L207</f>
        <v>5.25</v>
      </c>
      <c r="F213" s="27">
        <f t="shared" si="29"/>
        <v>4.6180499999999949</v>
      </c>
      <c r="G213" s="29">
        <f t="shared" si="27"/>
        <v>1.7317687499999981</v>
      </c>
      <c r="H213" s="31">
        <f t="shared" si="31"/>
        <v>0.77738095238095173</v>
      </c>
      <c r="I213" s="31">
        <f t="shared" si="30"/>
        <v>1.0194285714285702</v>
      </c>
      <c r="J213" s="30">
        <f t="shared" si="32"/>
        <v>0.84999999999999987</v>
      </c>
      <c r="K213" s="31">
        <f t="shared" si="34"/>
        <v>35.75</v>
      </c>
      <c r="L213" s="31">
        <f t="shared" si="33"/>
        <v>30.983349999999966</v>
      </c>
      <c r="M213" s="30">
        <f t="shared" si="35"/>
        <v>11.61875624999999</v>
      </c>
      <c r="P213" s="15"/>
      <c r="T213" s="18"/>
      <c r="U213" s="18"/>
      <c r="V213" s="18"/>
    </row>
    <row r="214" spans="1:22" ht="15.6" thickTop="1" thickBot="1" x14ac:dyDescent="0.4">
      <c r="A214" s="8">
        <f>inputs_S1!G208</f>
        <v>43136</v>
      </c>
      <c r="B214" s="44">
        <f>+inputs_S1!I208</f>
        <v>0.79166666666666596</v>
      </c>
      <c r="C214" s="27">
        <f t="shared" si="28"/>
        <v>1.0399999999999989</v>
      </c>
      <c r="D214" s="28">
        <v>0.85</v>
      </c>
      <c r="E214" s="45">
        <f>+inputs_S1!L208</f>
        <v>5.57</v>
      </c>
      <c r="F214" s="27">
        <f t="shared" si="29"/>
        <v>4.9238799999999951</v>
      </c>
      <c r="G214" s="29">
        <f t="shared" si="27"/>
        <v>1.8464549999999982</v>
      </c>
      <c r="H214" s="31" t="str">
        <f t="shared" si="31"/>
        <v/>
      </c>
      <c r="I214" s="31" t="str">
        <f t="shared" si="30"/>
        <v/>
      </c>
      <c r="J214" s="30" t="str">
        <f t="shared" si="32"/>
        <v/>
      </c>
      <c r="K214" s="31" t="str">
        <f t="shared" si="34"/>
        <v/>
      </c>
      <c r="L214" s="31" t="str">
        <f t="shared" si="33"/>
        <v/>
      </c>
      <c r="M214" s="30" t="str">
        <f t="shared" si="35"/>
        <v/>
      </c>
      <c r="P214" s="15"/>
      <c r="T214" s="18"/>
      <c r="U214" s="18"/>
      <c r="V214" s="18"/>
    </row>
    <row r="215" spans="1:22" ht="15.6" thickTop="1" thickBot="1" x14ac:dyDescent="0.4">
      <c r="A215" s="8">
        <f>inputs_S1!G209</f>
        <v>43137</v>
      </c>
      <c r="B215" s="44">
        <f>+inputs_S1!I209</f>
        <v>0.79523809523809452</v>
      </c>
      <c r="C215" s="27">
        <f t="shared" si="28"/>
        <v>1.045142857142856</v>
      </c>
      <c r="D215" s="28">
        <v>0.85</v>
      </c>
      <c r="E215" s="45">
        <f>+inputs_S1!L209</f>
        <v>5.12</v>
      </c>
      <c r="F215" s="27">
        <f t="shared" si="29"/>
        <v>4.5484617142857093</v>
      </c>
      <c r="G215" s="29">
        <f t="shared" si="27"/>
        <v>1.705673142857141</v>
      </c>
      <c r="H215" s="31" t="str">
        <f t="shared" si="31"/>
        <v/>
      </c>
      <c r="I215" s="31" t="str">
        <f t="shared" si="30"/>
        <v/>
      </c>
      <c r="J215" s="30" t="str">
        <f t="shared" si="32"/>
        <v/>
      </c>
      <c r="K215" s="31" t="str">
        <f t="shared" si="34"/>
        <v/>
      </c>
      <c r="L215" s="31" t="str">
        <f t="shared" si="33"/>
        <v/>
      </c>
      <c r="M215" s="30" t="str">
        <f t="shared" si="35"/>
        <v/>
      </c>
      <c r="P215" s="15"/>
      <c r="T215" s="18"/>
      <c r="U215" s="18"/>
      <c r="V215" s="18"/>
    </row>
    <row r="216" spans="1:22" ht="15.6" thickTop="1" thickBot="1" x14ac:dyDescent="0.4">
      <c r="A216" s="8">
        <f>inputs_S1!G210</f>
        <v>43138</v>
      </c>
      <c r="B216" s="44">
        <f>+inputs_S1!I210</f>
        <v>0.79880952380952308</v>
      </c>
      <c r="C216" s="27">
        <f t="shared" si="28"/>
        <v>1.0502857142857132</v>
      </c>
      <c r="D216" s="28">
        <v>0.85</v>
      </c>
      <c r="E216" s="45">
        <f>+inputs_S1!L210</f>
        <v>4.71</v>
      </c>
      <c r="F216" s="27">
        <f t="shared" si="29"/>
        <v>4.2048188571428522</v>
      </c>
      <c r="G216" s="29">
        <f t="shared" si="27"/>
        <v>1.5768070714285696</v>
      </c>
      <c r="H216" s="31" t="str">
        <f t="shared" si="31"/>
        <v/>
      </c>
      <c r="I216" s="31" t="str">
        <f t="shared" si="30"/>
        <v/>
      </c>
      <c r="J216" s="30" t="str">
        <f t="shared" si="32"/>
        <v/>
      </c>
      <c r="K216" s="31" t="str">
        <f t="shared" si="34"/>
        <v/>
      </c>
      <c r="L216" s="31" t="str">
        <f t="shared" si="33"/>
        <v/>
      </c>
      <c r="M216" s="30" t="str">
        <f t="shared" si="35"/>
        <v/>
      </c>
      <c r="P216" s="15"/>
      <c r="T216" s="18"/>
      <c r="U216" s="18"/>
      <c r="V216" s="18"/>
    </row>
    <row r="217" spans="1:22" ht="15.6" thickTop="1" thickBot="1" x14ac:dyDescent="0.4">
      <c r="A217" s="8">
        <f>inputs_S1!G211</f>
        <v>43139</v>
      </c>
      <c r="B217" s="44">
        <f>+inputs_S1!I211</f>
        <v>0.80238095238095164</v>
      </c>
      <c r="C217" s="27">
        <f t="shared" si="28"/>
        <v>1.0554285714285703</v>
      </c>
      <c r="D217" s="28">
        <v>0.85</v>
      </c>
      <c r="E217" s="45">
        <f>+inputs_S1!L211</f>
        <v>5.0599999999999996</v>
      </c>
      <c r="F217" s="27">
        <f t="shared" si="29"/>
        <v>4.5393982857142809</v>
      </c>
      <c r="G217" s="29">
        <f t="shared" si="27"/>
        <v>1.7022743571428554</v>
      </c>
      <c r="H217" s="31" t="str">
        <f t="shared" si="31"/>
        <v/>
      </c>
      <c r="I217" s="31" t="str">
        <f t="shared" si="30"/>
        <v/>
      </c>
      <c r="J217" s="30" t="str">
        <f t="shared" si="32"/>
        <v/>
      </c>
      <c r="K217" s="31" t="str">
        <f t="shared" si="34"/>
        <v/>
      </c>
      <c r="L217" s="31" t="str">
        <f t="shared" si="33"/>
        <v/>
      </c>
      <c r="M217" s="30" t="str">
        <f t="shared" si="35"/>
        <v/>
      </c>
      <c r="P217" s="15"/>
      <c r="T217" s="18"/>
      <c r="U217" s="18"/>
      <c r="V217" s="18"/>
    </row>
    <row r="218" spans="1:22" ht="15.6" thickTop="1" thickBot="1" x14ac:dyDescent="0.4">
      <c r="A218" s="8">
        <f>inputs_S1!G212</f>
        <v>43140</v>
      </c>
      <c r="B218" s="44">
        <f>+inputs_S1!I212</f>
        <v>0.8059523809523802</v>
      </c>
      <c r="C218" s="27">
        <f t="shared" si="28"/>
        <v>1.0605714285714274</v>
      </c>
      <c r="D218" s="28">
        <v>0.85</v>
      </c>
      <c r="E218" s="45">
        <f>+inputs_S1!L212</f>
        <v>5.54</v>
      </c>
      <c r="F218" s="27">
        <f t="shared" si="29"/>
        <v>4.9942308571428509</v>
      </c>
      <c r="G218" s="29">
        <f t="shared" si="27"/>
        <v>1.8728365714285691</v>
      </c>
      <c r="H218" s="31" t="str">
        <f t="shared" si="31"/>
        <v/>
      </c>
      <c r="I218" s="31" t="str">
        <f t="shared" si="30"/>
        <v/>
      </c>
      <c r="J218" s="30" t="str">
        <f t="shared" si="32"/>
        <v/>
      </c>
      <c r="K218" s="31" t="str">
        <f t="shared" si="34"/>
        <v/>
      </c>
      <c r="L218" s="31" t="str">
        <f t="shared" si="33"/>
        <v/>
      </c>
      <c r="M218" s="30" t="str">
        <f t="shared" si="35"/>
        <v/>
      </c>
      <c r="P218" s="15"/>
      <c r="T218" s="18"/>
      <c r="U218" s="18"/>
      <c r="V218" s="18"/>
    </row>
    <row r="219" spans="1:22" ht="15.6" thickTop="1" thickBot="1" x14ac:dyDescent="0.4">
      <c r="A219" s="8">
        <f>inputs_S1!G213</f>
        <v>43141</v>
      </c>
      <c r="B219" s="44">
        <f>+inputs_S1!I213</f>
        <v>0.80952380952380876</v>
      </c>
      <c r="C219" s="27">
        <f t="shared" si="28"/>
        <v>1.0657142857142845</v>
      </c>
      <c r="D219" s="28">
        <v>0.85</v>
      </c>
      <c r="E219" s="45">
        <f>+inputs_S1!L213</f>
        <v>6.12</v>
      </c>
      <c r="F219" s="27">
        <f t="shared" si="29"/>
        <v>5.543845714285708</v>
      </c>
      <c r="G219" s="29">
        <f t="shared" si="27"/>
        <v>2.0789421428571409</v>
      </c>
      <c r="H219" s="31" t="str">
        <f t="shared" si="31"/>
        <v/>
      </c>
      <c r="I219" s="31" t="str">
        <f t="shared" si="30"/>
        <v/>
      </c>
      <c r="J219" s="30" t="str">
        <f t="shared" si="32"/>
        <v/>
      </c>
      <c r="K219" s="31" t="str">
        <f t="shared" si="34"/>
        <v/>
      </c>
      <c r="L219" s="31" t="str">
        <f t="shared" si="33"/>
        <v/>
      </c>
      <c r="M219" s="30" t="str">
        <f t="shared" si="35"/>
        <v/>
      </c>
      <c r="P219" s="15"/>
      <c r="T219" s="18"/>
      <c r="U219" s="18"/>
      <c r="V219" s="18"/>
    </row>
    <row r="220" spans="1:22" ht="15.6" thickTop="1" thickBot="1" x14ac:dyDescent="0.4">
      <c r="A220" s="8">
        <f>inputs_S1!G214</f>
        <v>43142</v>
      </c>
      <c r="B220" s="44">
        <f>+inputs_S1!I214</f>
        <v>0.81309523809523732</v>
      </c>
      <c r="C220" s="27">
        <f t="shared" si="28"/>
        <v>1.0708571428571416</v>
      </c>
      <c r="D220" s="28">
        <v>0.85</v>
      </c>
      <c r="E220" s="45">
        <f>+inputs_S1!L214</f>
        <v>5.33</v>
      </c>
      <c r="F220" s="27">
        <f t="shared" si="29"/>
        <v>4.8515182857142802</v>
      </c>
      <c r="G220" s="29">
        <f t="shared" si="27"/>
        <v>1.8193193571428552</v>
      </c>
      <c r="H220" s="31">
        <f t="shared" si="31"/>
        <v>0.80238095238095164</v>
      </c>
      <c r="I220" s="31">
        <f t="shared" si="30"/>
        <v>1.0554285714285701</v>
      </c>
      <c r="J220" s="30">
        <f t="shared" si="32"/>
        <v>0.84999999999999987</v>
      </c>
      <c r="K220" s="31">
        <f t="shared" si="34"/>
        <v>37.449999999999996</v>
      </c>
      <c r="L220" s="31">
        <f t="shared" si="33"/>
        <v>33.606153714285675</v>
      </c>
      <c r="M220" s="30">
        <f t="shared" si="35"/>
        <v>12.602307642857131</v>
      </c>
      <c r="P220" s="15"/>
      <c r="T220" s="18"/>
      <c r="U220" s="18"/>
      <c r="V220" s="18"/>
    </row>
    <row r="221" spans="1:22" ht="15.6" thickTop="1" thickBot="1" x14ac:dyDescent="0.4">
      <c r="A221" s="8">
        <f>inputs_S1!G215</f>
        <v>43143</v>
      </c>
      <c r="B221" s="44">
        <f>+inputs_S1!I215</f>
        <v>0.81666666666666599</v>
      </c>
      <c r="C221" s="27">
        <f t="shared" si="28"/>
        <v>1.075999999999999</v>
      </c>
      <c r="D221" s="28">
        <v>0.85</v>
      </c>
      <c r="E221" s="45">
        <f>+inputs_S1!L215</f>
        <v>5.98</v>
      </c>
      <c r="F221" s="27">
        <f t="shared" si="29"/>
        <v>5.4693079999999945</v>
      </c>
      <c r="G221" s="29">
        <f t="shared" si="27"/>
        <v>2.0509904999999979</v>
      </c>
      <c r="H221" s="31" t="str">
        <f t="shared" si="31"/>
        <v/>
      </c>
      <c r="I221" s="31" t="str">
        <f t="shared" si="30"/>
        <v/>
      </c>
      <c r="J221" s="30" t="str">
        <f t="shared" si="32"/>
        <v/>
      </c>
      <c r="K221" s="31" t="str">
        <f t="shared" si="34"/>
        <v/>
      </c>
      <c r="L221" s="31" t="str">
        <f t="shared" si="33"/>
        <v/>
      </c>
      <c r="M221" s="30" t="str">
        <f t="shared" si="35"/>
        <v/>
      </c>
      <c r="P221" s="15"/>
      <c r="T221" s="18"/>
      <c r="U221" s="18"/>
      <c r="V221" s="18"/>
    </row>
    <row r="222" spans="1:22" ht="15.6" thickTop="1" thickBot="1" x14ac:dyDescent="0.4">
      <c r="A222" s="8">
        <f>inputs_S1!G216</f>
        <v>43144</v>
      </c>
      <c r="B222" s="44">
        <f>+inputs_S1!I216</f>
        <v>0.80944444444444386</v>
      </c>
      <c r="C222" s="27">
        <f t="shared" si="28"/>
        <v>1.065599999999999</v>
      </c>
      <c r="D222" s="28">
        <v>0.85</v>
      </c>
      <c r="E222" s="45">
        <f>+inputs_S1!L216</f>
        <v>4.22</v>
      </c>
      <c r="F222" s="27">
        <f t="shared" si="29"/>
        <v>3.822307199999996</v>
      </c>
      <c r="G222" s="29">
        <f t="shared" si="27"/>
        <v>1.4333651999999986</v>
      </c>
      <c r="H222" s="31" t="str">
        <f t="shared" si="31"/>
        <v/>
      </c>
      <c r="I222" s="31" t="str">
        <f t="shared" si="30"/>
        <v/>
      </c>
      <c r="J222" s="30" t="str">
        <f t="shared" si="32"/>
        <v/>
      </c>
      <c r="K222" s="31" t="str">
        <f t="shared" si="34"/>
        <v/>
      </c>
      <c r="L222" s="31" t="str">
        <f t="shared" si="33"/>
        <v/>
      </c>
      <c r="M222" s="30" t="str">
        <f t="shared" si="35"/>
        <v/>
      </c>
      <c r="P222" s="15"/>
      <c r="T222" s="18"/>
      <c r="U222" s="18"/>
      <c r="V222" s="18"/>
    </row>
    <row r="223" spans="1:22" ht="15.6" thickTop="1" thickBot="1" x14ac:dyDescent="0.4">
      <c r="A223" s="8">
        <f>inputs_S1!G217</f>
        <v>43145</v>
      </c>
      <c r="B223" s="44">
        <f>+inputs_S1!I217</f>
        <v>0.80222222222222173</v>
      </c>
      <c r="C223" s="27">
        <f t="shared" si="28"/>
        <v>1.0551999999999992</v>
      </c>
      <c r="D223" s="28">
        <v>0.85</v>
      </c>
      <c r="E223" s="45">
        <f>+inputs_S1!L217</f>
        <v>5.54</v>
      </c>
      <c r="F223" s="27">
        <f t="shared" si="29"/>
        <v>4.9689367999999963</v>
      </c>
      <c r="G223" s="29">
        <f t="shared" si="27"/>
        <v>1.8633512999999986</v>
      </c>
      <c r="H223" s="31" t="str">
        <f t="shared" si="31"/>
        <v/>
      </c>
      <c r="I223" s="31" t="str">
        <f t="shared" si="30"/>
        <v/>
      </c>
      <c r="J223" s="30" t="str">
        <f t="shared" si="32"/>
        <v/>
      </c>
      <c r="K223" s="31" t="str">
        <f t="shared" si="34"/>
        <v/>
      </c>
      <c r="L223" s="31" t="str">
        <f t="shared" si="33"/>
        <v/>
      </c>
      <c r="M223" s="30" t="str">
        <f t="shared" si="35"/>
        <v/>
      </c>
      <c r="P223" s="15"/>
      <c r="T223" s="18"/>
      <c r="U223" s="18"/>
      <c r="V223" s="18"/>
    </row>
    <row r="224" spans="1:22" ht="15.6" thickTop="1" thickBot="1" x14ac:dyDescent="0.4">
      <c r="A224" s="8">
        <f>inputs_S1!G218</f>
        <v>43146</v>
      </c>
      <c r="B224" s="44">
        <f>+inputs_S1!I218</f>
        <v>0.7949999999999996</v>
      </c>
      <c r="C224" s="27">
        <f t="shared" si="28"/>
        <v>1.0447999999999993</v>
      </c>
      <c r="D224" s="28">
        <v>0.85</v>
      </c>
      <c r="E224" s="45">
        <f>+inputs_S1!L218</f>
        <v>4.75</v>
      </c>
      <c r="F224" s="27">
        <f t="shared" si="29"/>
        <v>4.2183799999999971</v>
      </c>
      <c r="G224" s="29">
        <f t="shared" si="27"/>
        <v>1.581892499999999</v>
      </c>
      <c r="H224" s="31" t="str">
        <f t="shared" si="31"/>
        <v/>
      </c>
      <c r="I224" s="31" t="str">
        <f t="shared" si="30"/>
        <v/>
      </c>
      <c r="J224" s="30" t="str">
        <f t="shared" si="32"/>
        <v/>
      </c>
      <c r="K224" s="31" t="str">
        <f t="shared" si="34"/>
        <v/>
      </c>
      <c r="L224" s="31" t="str">
        <f t="shared" si="33"/>
        <v/>
      </c>
      <c r="M224" s="30" t="str">
        <f t="shared" si="35"/>
        <v/>
      </c>
      <c r="P224" s="15"/>
      <c r="T224" s="18"/>
      <c r="U224" s="18"/>
      <c r="V224" s="18"/>
    </row>
    <row r="225" spans="1:22" ht="15.6" thickTop="1" thickBot="1" x14ac:dyDescent="0.4">
      <c r="A225" s="8">
        <f>inputs_S1!G219</f>
        <v>43147</v>
      </c>
      <c r="B225" s="44">
        <f>+inputs_S1!I219</f>
        <v>0.78777777777777747</v>
      </c>
      <c r="C225" s="27">
        <f t="shared" si="28"/>
        <v>1.0343999999999993</v>
      </c>
      <c r="D225" s="28">
        <v>0.85</v>
      </c>
      <c r="E225" s="45">
        <f>+inputs_S1!L219</f>
        <v>4.1500000000000004</v>
      </c>
      <c r="F225" s="27">
        <f t="shared" si="29"/>
        <v>3.6488459999999976</v>
      </c>
      <c r="G225" s="29">
        <f t="shared" si="27"/>
        <v>1.3683172499999992</v>
      </c>
      <c r="H225" s="31" t="str">
        <f t="shared" si="31"/>
        <v/>
      </c>
      <c r="I225" s="31" t="str">
        <f t="shared" si="30"/>
        <v/>
      </c>
      <c r="J225" s="30" t="str">
        <f t="shared" si="32"/>
        <v/>
      </c>
      <c r="K225" s="31" t="str">
        <f t="shared" si="34"/>
        <v/>
      </c>
      <c r="L225" s="31" t="str">
        <f t="shared" si="33"/>
        <v/>
      </c>
      <c r="M225" s="30" t="str">
        <f t="shared" si="35"/>
        <v/>
      </c>
      <c r="P225" s="15"/>
      <c r="T225" s="18"/>
      <c r="U225" s="18"/>
      <c r="V225" s="18"/>
    </row>
    <row r="226" spans="1:22" ht="15.6" thickTop="1" thickBot="1" x14ac:dyDescent="0.4">
      <c r="A226" s="8">
        <f>inputs_S1!G220</f>
        <v>43148</v>
      </c>
      <c r="B226" s="44">
        <f>+inputs_S1!I220</f>
        <v>0.78055555555555534</v>
      </c>
      <c r="C226" s="27">
        <f t="shared" si="28"/>
        <v>1.0239999999999996</v>
      </c>
      <c r="D226" s="28">
        <v>0.85</v>
      </c>
      <c r="E226" s="45">
        <f>+inputs_S1!L220</f>
        <v>4.32</v>
      </c>
      <c r="F226" s="27">
        <f t="shared" si="29"/>
        <v>3.7601279999999986</v>
      </c>
      <c r="G226" s="29">
        <f t="shared" si="27"/>
        <v>1.4100479999999995</v>
      </c>
      <c r="H226" s="31" t="str">
        <f t="shared" si="31"/>
        <v/>
      </c>
      <c r="I226" s="31" t="str">
        <f t="shared" si="30"/>
        <v/>
      </c>
      <c r="J226" s="30" t="str">
        <f t="shared" si="32"/>
        <v/>
      </c>
      <c r="K226" s="31" t="str">
        <f t="shared" si="34"/>
        <v/>
      </c>
      <c r="L226" s="31" t="str">
        <f t="shared" si="33"/>
        <v/>
      </c>
      <c r="M226" s="30" t="str">
        <f t="shared" si="35"/>
        <v/>
      </c>
      <c r="P226" s="15"/>
      <c r="T226" s="18"/>
      <c r="U226" s="18"/>
      <c r="V226" s="18"/>
    </row>
    <row r="227" spans="1:22" ht="15.6" thickTop="1" thickBot="1" x14ac:dyDescent="0.4">
      <c r="A227" s="8">
        <f>inputs_S1!G221</f>
        <v>43149</v>
      </c>
      <c r="B227" s="44">
        <f>+inputs_S1!I221</f>
        <v>0.77333333333333298</v>
      </c>
      <c r="C227" s="27">
        <f t="shared" si="28"/>
        <v>1.0135999999999994</v>
      </c>
      <c r="D227" s="28">
        <v>0.85</v>
      </c>
      <c r="E227" s="45">
        <f>+inputs_S1!L221</f>
        <v>4.95</v>
      </c>
      <c r="F227" s="27">
        <f t="shared" si="29"/>
        <v>4.2647219999999972</v>
      </c>
      <c r="G227" s="29">
        <f t="shared" si="27"/>
        <v>1.599270749999999</v>
      </c>
      <c r="H227" s="31">
        <f t="shared" si="31"/>
        <v>0.79499999999999971</v>
      </c>
      <c r="I227" s="31">
        <f t="shared" si="30"/>
        <v>1.0447999999999993</v>
      </c>
      <c r="J227" s="30">
        <f t="shared" si="32"/>
        <v>0.84999999999999987</v>
      </c>
      <c r="K227" s="31">
        <f t="shared" si="34"/>
        <v>33.910000000000004</v>
      </c>
      <c r="L227" s="31">
        <f t="shared" si="33"/>
        <v>30.152627999999979</v>
      </c>
      <c r="M227" s="30">
        <f t="shared" si="35"/>
        <v>11.307235499999992</v>
      </c>
      <c r="P227" s="15"/>
      <c r="T227" s="18"/>
      <c r="U227" s="18"/>
      <c r="V227" s="18"/>
    </row>
    <row r="228" spans="1:22" ht="15.6" thickTop="1" thickBot="1" x14ac:dyDescent="0.4">
      <c r="A228" s="8">
        <f>inputs_S1!G222</f>
        <v>43150</v>
      </c>
      <c r="B228" s="44">
        <f>+inputs_S1!I222</f>
        <v>0.77799999999999958</v>
      </c>
      <c r="C228" s="27">
        <f t="shared" si="28"/>
        <v>1.0203199999999992</v>
      </c>
      <c r="D228" s="28">
        <v>0.85</v>
      </c>
      <c r="E228" s="45">
        <f>+inputs_S1!L222</f>
        <v>4.5999999999999996</v>
      </c>
      <c r="F228" s="27">
        <f t="shared" si="29"/>
        <v>3.9894511999999964</v>
      </c>
      <c r="G228" s="29">
        <f t="shared" si="27"/>
        <v>1.4960441999999987</v>
      </c>
      <c r="H228" s="31" t="str">
        <f t="shared" si="31"/>
        <v/>
      </c>
      <c r="I228" s="31" t="str">
        <f t="shared" si="30"/>
        <v/>
      </c>
      <c r="J228" s="30" t="str">
        <f t="shared" si="32"/>
        <v/>
      </c>
      <c r="K228" s="31" t="str">
        <f t="shared" si="34"/>
        <v/>
      </c>
      <c r="L228" s="31" t="str">
        <f t="shared" si="33"/>
        <v/>
      </c>
      <c r="M228" s="30" t="str">
        <f t="shared" si="35"/>
        <v/>
      </c>
      <c r="P228" s="15"/>
      <c r="T228" s="18"/>
      <c r="U228" s="18"/>
      <c r="V228" s="18"/>
    </row>
    <row r="229" spans="1:22" ht="15.6" thickTop="1" thickBot="1" x14ac:dyDescent="0.4">
      <c r="A229" s="8">
        <f>inputs_S1!G223</f>
        <v>43151</v>
      </c>
      <c r="B229" s="44">
        <f>+inputs_S1!I223</f>
        <v>0.78266666666666618</v>
      </c>
      <c r="C229" s="27">
        <f t="shared" si="28"/>
        <v>1.0270399999999991</v>
      </c>
      <c r="D229" s="28">
        <v>0.85</v>
      </c>
      <c r="E229" s="45">
        <f>+inputs_S1!L223</f>
        <v>5.68</v>
      </c>
      <c r="F229" s="27">
        <f t="shared" si="29"/>
        <v>4.9585491199999954</v>
      </c>
      <c r="G229" s="29">
        <f t="shared" si="27"/>
        <v>1.8594559199999983</v>
      </c>
      <c r="H229" s="31" t="str">
        <f t="shared" si="31"/>
        <v/>
      </c>
      <c r="I229" s="31" t="str">
        <f t="shared" si="30"/>
        <v/>
      </c>
      <c r="J229" s="30" t="str">
        <f t="shared" si="32"/>
        <v/>
      </c>
      <c r="K229" s="31" t="str">
        <f t="shared" si="34"/>
        <v/>
      </c>
      <c r="L229" s="31" t="str">
        <f t="shared" si="33"/>
        <v/>
      </c>
      <c r="M229" s="30" t="str">
        <f t="shared" si="35"/>
        <v/>
      </c>
      <c r="P229" s="15"/>
      <c r="T229" s="18"/>
      <c r="U229" s="18"/>
      <c r="V229" s="18"/>
    </row>
    <row r="230" spans="1:22" ht="15.6" thickTop="1" thickBot="1" x14ac:dyDescent="0.4">
      <c r="A230" s="8">
        <f>inputs_S1!G224</f>
        <v>43152</v>
      </c>
      <c r="B230" s="44">
        <f>+inputs_S1!I224</f>
        <v>0.78733333333333277</v>
      </c>
      <c r="C230" s="27">
        <f t="shared" si="28"/>
        <v>1.0337599999999991</v>
      </c>
      <c r="D230" s="28">
        <v>0.85</v>
      </c>
      <c r="E230" s="45">
        <f>+inputs_S1!L224</f>
        <v>5.0199999999999996</v>
      </c>
      <c r="F230" s="27">
        <f t="shared" si="29"/>
        <v>4.4110539199999961</v>
      </c>
      <c r="G230" s="29">
        <f t="shared" si="27"/>
        <v>1.6541452199999986</v>
      </c>
      <c r="H230" s="31" t="str">
        <f t="shared" si="31"/>
        <v/>
      </c>
      <c r="I230" s="31" t="str">
        <f t="shared" si="30"/>
        <v/>
      </c>
      <c r="J230" s="30" t="str">
        <f t="shared" si="32"/>
        <v/>
      </c>
      <c r="K230" s="31" t="str">
        <f t="shared" si="34"/>
        <v/>
      </c>
      <c r="L230" s="31" t="str">
        <f t="shared" si="33"/>
        <v/>
      </c>
      <c r="M230" s="30" t="str">
        <f t="shared" si="35"/>
        <v/>
      </c>
      <c r="P230" s="15"/>
      <c r="T230" s="18"/>
      <c r="U230" s="18"/>
      <c r="V230" s="18"/>
    </row>
    <row r="231" spans="1:22" ht="15.6" thickTop="1" thickBot="1" x14ac:dyDescent="0.4">
      <c r="A231" s="8">
        <f>inputs_S1!G225</f>
        <v>43153</v>
      </c>
      <c r="B231" s="44">
        <f>+inputs_S1!I225</f>
        <v>0.79199999999999937</v>
      </c>
      <c r="C231" s="27">
        <f t="shared" si="28"/>
        <v>1.040479999999999</v>
      </c>
      <c r="D231" s="28">
        <v>0.85</v>
      </c>
      <c r="E231" s="45">
        <f>+inputs_S1!L225</f>
        <v>4.9000000000000004</v>
      </c>
      <c r="F231" s="27">
        <f t="shared" si="29"/>
        <v>4.3335991999999957</v>
      </c>
      <c r="G231" s="29">
        <f t="shared" si="27"/>
        <v>1.6250996999999985</v>
      </c>
      <c r="H231" s="31" t="str">
        <f t="shared" si="31"/>
        <v/>
      </c>
      <c r="I231" s="31" t="str">
        <f t="shared" si="30"/>
        <v/>
      </c>
      <c r="J231" s="30" t="str">
        <f t="shared" si="32"/>
        <v/>
      </c>
      <c r="K231" s="31" t="str">
        <f t="shared" si="34"/>
        <v/>
      </c>
      <c r="L231" s="31" t="str">
        <f t="shared" si="33"/>
        <v/>
      </c>
      <c r="M231" s="30" t="str">
        <f t="shared" si="35"/>
        <v/>
      </c>
      <c r="P231" s="15"/>
      <c r="T231" s="18"/>
      <c r="U231" s="18"/>
      <c r="V231" s="18"/>
    </row>
    <row r="232" spans="1:22" ht="15.6" thickTop="1" thickBot="1" x14ac:dyDescent="0.4">
      <c r="A232" s="8">
        <f>inputs_S1!G226</f>
        <v>43154</v>
      </c>
      <c r="B232" s="44">
        <f>+inputs_S1!I226</f>
        <v>0.79666666666666597</v>
      </c>
      <c r="C232" s="27">
        <f t="shared" si="28"/>
        <v>1.0471999999999988</v>
      </c>
      <c r="D232" s="28">
        <v>0.85</v>
      </c>
      <c r="E232" s="45">
        <f>+inputs_S1!L226</f>
        <v>5.27</v>
      </c>
      <c r="F232" s="27">
        <f t="shared" si="29"/>
        <v>4.6909323999999941</v>
      </c>
      <c r="G232" s="29">
        <f t="shared" si="27"/>
        <v>1.7590996499999978</v>
      </c>
      <c r="H232" s="31" t="str">
        <f t="shared" si="31"/>
        <v/>
      </c>
      <c r="I232" s="31" t="str">
        <f t="shared" si="30"/>
        <v/>
      </c>
      <c r="J232" s="30" t="str">
        <f t="shared" si="32"/>
        <v/>
      </c>
      <c r="K232" s="31" t="str">
        <f t="shared" si="34"/>
        <v/>
      </c>
      <c r="L232" s="31" t="str">
        <f t="shared" si="33"/>
        <v/>
      </c>
      <c r="M232" s="30" t="str">
        <f t="shared" si="35"/>
        <v/>
      </c>
      <c r="P232" s="15"/>
      <c r="T232" s="18"/>
      <c r="U232" s="18"/>
      <c r="V232" s="18"/>
    </row>
    <row r="233" spans="1:22" ht="15.6" thickTop="1" thickBot="1" x14ac:dyDescent="0.4">
      <c r="A233" s="8">
        <f>inputs_S1!G227</f>
        <v>43155</v>
      </c>
      <c r="B233" s="44">
        <f>+inputs_S1!I227</f>
        <v>0.79999999999999938</v>
      </c>
      <c r="C233" s="27">
        <f t="shared" si="28"/>
        <v>1.0519999999999989</v>
      </c>
      <c r="D233" s="28">
        <v>0.85</v>
      </c>
      <c r="E233" s="45">
        <f>+inputs_S1!L227</f>
        <v>3.65</v>
      </c>
      <c r="F233" s="27">
        <f t="shared" si="29"/>
        <v>3.2638299999999965</v>
      </c>
      <c r="G233" s="29">
        <f t="shared" si="27"/>
        <v>1.2239362499999988</v>
      </c>
      <c r="H233" s="31" t="str">
        <f t="shared" si="31"/>
        <v/>
      </c>
      <c r="I233" s="31" t="str">
        <f t="shared" si="30"/>
        <v/>
      </c>
      <c r="J233" s="30" t="str">
        <f t="shared" si="32"/>
        <v/>
      </c>
      <c r="K233" s="31" t="str">
        <f t="shared" si="34"/>
        <v/>
      </c>
      <c r="L233" s="31" t="str">
        <f t="shared" si="33"/>
        <v/>
      </c>
      <c r="M233" s="30" t="str">
        <f t="shared" si="35"/>
        <v/>
      </c>
      <c r="P233" s="15"/>
      <c r="T233" s="18"/>
      <c r="U233" s="18"/>
      <c r="V233" s="18"/>
    </row>
    <row r="234" spans="1:22" ht="15.6" thickTop="1" thickBot="1" x14ac:dyDescent="0.4">
      <c r="A234" s="8">
        <f>inputs_S1!G228</f>
        <v>43156</v>
      </c>
      <c r="B234" s="44">
        <f>+inputs_S1!I228</f>
        <v>0.80333333333333279</v>
      </c>
      <c r="C234" s="27">
        <f t="shared" si="28"/>
        <v>1.0567999999999991</v>
      </c>
      <c r="D234" s="28">
        <v>0.85</v>
      </c>
      <c r="E234" s="45">
        <f>+inputs_S1!L228</f>
        <v>4.43</v>
      </c>
      <c r="F234" s="27">
        <f t="shared" si="29"/>
        <v>3.9793803999999962</v>
      </c>
      <c r="G234" s="29">
        <f t="shared" si="27"/>
        <v>1.4922676499999987</v>
      </c>
      <c r="H234" s="31">
        <f t="shared" si="31"/>
        <v>0.79142857142857082</v>
      </c>
      <c r="I234" s="31">
        <f t="shared" si="30"/>
        <v>1.0396571428571419</v>
      </c>
      <c r="J234" s="30">
        <f t="shared" si="32"/>
        <v>0.84999999999999987</v>
      </c>
      <c r="K234" s="31">
        <f t="shared" si="34"/>
        <v>33.549999999999997</v>
      </c>
      <c r="L234" s="31">
        <f t="shared" si="33"/>
        <v>29.626796239999969</v>
      </c>
      <c r="M234" s="30">
        <f t="shared" si="35"/>
        <v>11.110048589999989</v>
      </c>
      <c r="P234" s="15"/>
      <c r="T234" s="18"/>
      <c r="U234" s="18"/>
      <c r="V234" s="18"/>
    </row>
    <row r="235" spans="1:22" ht="15.6" thickTop="1" thickBot="1" x14ac:dyDescent="0.4">
      <c r="A235" s="8">
        <f>inputs_S1!G229</f>
        <v>43157</v>
      </c>
      <c r="B235" s="44">
        <f>+inputs_S1!I229</f>
        <v>0.8066666666666662</v>
      </c>
      <c r="C235" s="27">
        <f t="shared" si="28"/>
        <v>1.0615999999999992</v>
      </c>
      <c r="D235" s="28">
        <v>0.85</v>
      </c>
      <c r="E235" s="45">
        <f>+inputs_S1!L229</f>
        <v>4.2300000000000004</v>
      </c>
      <c r="F235" s="27">
        <f t="shared" si="29"/>
        <v>3.8169827999999972</v>
      </c>
      <c r="G235" s="29">
        <f t="shared" si="27"/>
        <v>1.4313685499999991</v>
      </c>
      <c r="H235" s="31" t="str">
        <f t="shared" si="31"/>
        <v/>
      </c>
      <c r="I235" s="31" t="str">
        <f t="shared" si="30"/>
        <v/>
      </c>
      <c r="J235" s="30" t="str">
        <f t="shared" si="32"/>
        <v/>
      </c>
      <c r="K235" s="31" t="str">
        <f t="shared" si="34"/>
        <v/>
      </c>
      <c r="L235" s="31" t="str">
        <f t="shared" si="33"/>
        <v/>
      </c>
      <c r="M235" s="30" t="str">
        <f t="shared" si="35"/>
        <v/>
      </c>
      <c r="P235" s="15"/>
      <c r="T235" s="18"/>
      <c r="U235" s="18"/>
      <c r="V235" s="18"/>
    </row>
    <row r="236" spans="1:22" ht="15.6" thickTop="1" thickBot="1" x14ac:dyDescent="0.4">
      <c r="A236" s="8">
        <f>inputs_S1!G230</f>
        <v>43158</v>
      </c>
      <c r="B236" s="44">
        <f>+inputs_S1!I230</f>
        <v>0.80999999999999961</v>
      </c>
      <c r="C236" s="27">
        <f t="shared" si="28"/>
        <v>1.0663999999999993</v>
      </c>
      <c r="D236" s="28">
        <v>0.85</v>
      </c>
      <c r="E236" s="45">
        <f>+inputs_S1!L230</f>
        <v>4.26</v>
      </c>
      <c r="F236" s="27">
        <f t="shared" si="29"/>
        <v>3.8614343999999976</v>
      </c>
      <c r="G236" s="29">
        <f t="shared" si="27"/>
        <v>1.4480378999999992</v>
      </c>
      <c r="H236" s="31" t="str">
        <f t="shared" si="31"/>
        <v/>
      </c>
      <c r="I236" s="31" t="str">
        <f t="shared" si="30"/>
        <v/>
      </c>
      <c r="J236" s="30" t="str">
        <f t="shared" si="32"/>
        <v/>
      </c>
      <c r="K236" s="31" t="str">
        <f t="shared" si="34"/>
        <v/>
      </c>
      <c r="L236" s="31" t="str">
        <f t="shared" si="33"/>
        <v/>
      </c>
      <c r="M236" s="30" t="str">
        <f t="shared" si="35"/>
        <v/>
      </c>
      <c r="P236" s="15"/>
      <c r="T236" s="18"/>
      <c r="U236" s="18"/>
      <c r="V236" s="18"/>
    </row>
    <row r="237" spans="1:22" ht="15.6" thickTop="1" thickBot="1" x14ac:dyDescent="0.4">
      <c r="A237" s="8">
        <f>inputs_S1!G231</f>
        <v>43159</v>
      </c>
      <c r="B237" s="44">
        <f>+inputs_S1!I231</f>
        <v>0.81333333333333302</v>
      </c>
      <c r="C237" s="27">
        <f t="shared" si="28"/>
        <v>1.0711999999999995</v>
      </c>
      <c r="D237" s="28">
        <v>0.85</v>
      </c>
      <c r="E237" s="45">
        <f>+inputs_S1!L231</f>
        <v>4.67</v>
      </c>
      <c r="F237" s="27">
        <f t="shared" si="29"/>
        <v>4.2521283999999975</v>
      </c>
      <c r="G237" s="29">
        <f t="shared" si="27"/>
        <v>1.5945481499999992</v>
      </c>
      <c r="H237" s="31" t="str">
        <f t="shared" si="31"/>
        <v/>
      </c>
      <c r="I237" s="31" t="str">
        <f t="shared" si="30"/>
        <v/>
      </c>
      <c r="J237" s="30" t="str">
        <f t="shared" si="32"/>
        <v/>
      </c>
      <c r="K237" s="31" t="str">
        <f t="shared" si="34"/>
        <v/>
      </c>
      <c r="L237" s="31" t="str">
        <f t="shared" si="33"/>
        <v/>
      </c>
      <c r="M237" s="30" t="str">
        <f t="shared" si="35"/>
        <v/>
      </c>
      <c r="P237" s="15"/>
      <c r="T237" s="18"/>
      <c r="U237" s="18"/>
      <c r="V237" s="18"/>
    </row>
    <row r="238" spans="1:22" ht="15.6" thickTop="1" thickBot="1" x14ac:dyDescent="0.4">
      <c r="A238" s="8">
        <f>inputs_S1!G232</f>
        <v>43160</v>
      </c>
      <c r="B238" s="44">
        <f>+inputs_S1!I232</f>
        <v>0.80533333333333301</v>
      </c>
      <c r="C238" s="27">
        <f t="shared" si="28"/>
        <v>1.0596799999999995</v>
      </c>
      <c r="D238" s="28">
        <v>0.85</v>
      </c>
      <c r="E238" s="45">
        <f>+inputs_S1!L232</f>
        <v>4.54</v>
      </c>
      <c r="F238" s="27">
        <f t="shared" si="29"/>
        <v>4.0893051199999979</v>
      </c>
      <c r="G238" s="29">
        <f t="shared" si="27"/>
        <v>1.5334894199999993</v>
      </c>
      <c r="H238" s="31" t="str">
        <f t="shared" si="31"/>
        <v/>
      </c>
      <c r="I238" s="31" t="str">
        <f t="shared" si="30"/>
        <v/>
      </c>
      <c r="J238" s="30" t="str">
        <f t="shared" si="32"/>
        <v/>
      </c>
      <c r="K238" s="31" t="str">
        <f t="shared" si="34"/>
        <v/>
      </c>
      <c r="L238" s="31" t="str">
        <f t="shared" si="33"/>
        <v/>
      </c>
      <c r="M238" s="30" t="str">
        <f t="shared" si="35"/>
        <v/>
      </c>
      <c r="P238" s="15"/>
      <c r="T238" s="18"/>
      <c r="U238" s="18"/>
      <c r="V238" s="18"/>
    </row>
    <row r="239" spans="1:22" ht="15.6" thickTop="1" thickBot="1" x14ac:dyDescent="0.4">
      <c r="A239" s="8">
        <f>inputs_S1!G233</f>
        <v>43161</v>
      </c>
      <c r="B239" s="44">
        <f>+inputs_S1!I233</f>
        <v>0.79733333333333301</v>
      </c>
      <c r="C239" s="27">
        <f t="shared" si="28"/>
        <v>1.0481599999999993</v>
      </c>
      <c r="D239" s="28">
        <v>0.85</v>
      </c>
      <c r="E239" s="45">
        <f>+inputs_S1!L233</f>
        <v>3.85</v>
      </c>
      <c r="F239" s="27">
        <f t="shared" si="29"/>
        <v>3.4301035999999976</v>
      </c>
      <c r="G239" s="29">
        <f t="shared" si="27"/>
        <v>1.2862888499999992</v>
      </c>
      <c r="H239" s="31" t="str">
        <f t="shared" si="31"/>
        <v/>
      </c>
      <c r="I239" s="31" t="str">
        <f t="shared" si="30"/>
        <v/>
      </c>
      <c r="J239" s="30" t="str">
        <f t="shared" si="32"/>
        <v/>
      </c>
      <c r="K239" s="31" t="str">
        <f t="shared" si="34"/>
        <v/>
      </c>
      <c r="L239" s="31" t="str">
        <f t="shared" si="33"/>
        <v/>
      </c>
      <c r="M239" s="30" t="str">
        <f t="shared" si="35"/>
        <v/>
      </c>
      <c r="P239" s="15"/>
      <c r="T239" s="18"/>
      <c r="U239" s="18"/>
      <c r="V239" s="18"/>
    </row>
    <row r="240" spans="1:22" ht="15.6" thickTop="1" thickBot="1" x14ac:dyDescent="0.4">
      <c r="A240" s="8">
        <f>inputs_S1!G234</f>
        <v>43162</v>
      </c>
      <c r="B240" s="44">
        <f>+inputs_S1!I234</f>
        <v>0.789333333333333</v>
      </c>
      <c r="C240" s="27">
        <f t="shared" si="28"/>
        <v>1.0366399999999993</v>
      </c>
      <c r="D240" s="28">
        <v>0.85</v>
      </c>
      <c r="E240" s="45">
        <f>+inputs_S1!L234</f>
        <v>3.13</v>
      </c>
      <c r="F240" s="27">
        <f t="shared" si="29"/>
        <v>2.7579807199999977</v>
      </c>
      <c r="G240" s="29">
        <f t="shared" si="27"/>
        <v>1.0342427699999992</v>
      </c>
      <c r="H240" s="31" t="str">
        <f t="shared" si="31"/>
        <v/>
      </c>
      <c r="I240" s="31" t="str">
        <f t="shared" si="30"/>
        <v/>
      </c>
      <c r="J240" s="30" t="str">
        <f t="shared" si="32"/>
        <v/>
      </c>
      <c r="K240" s="31" t="str">
        <f t="shared" si="34"/>
        <v/>
      </c>
      <c r="L240" s="31" t="str">
        <f t="shared" si="33"/>
        <v/>
      </c>
      <c r="M240" s="30" t="str">
        <f t="shared" si="35"/>
        <v/>
      </c>
      <c r="P240" s="15"/>
      <c r="T240" s="18"/>
      <c r="U240" s="18"/>
      <c r="V240" s="18"/>
    </row>
    <row r="241" spans="1:22" ht="15.6" thickTop="1" thickBot="1" x14ac:dyDescent="0.4">
      <c r="A241" s="8">
        <f>inputs_S1!G235</f>
        <v>43163</v>
      </c>
      <c r="B241" s="44">
        <f>+inputs_S1!I235</f>
        <v>0.78133333333333299</v>
      </c>
      <c r="C241" s="27">
        <f t="shared" si="28"/>
        <v>1.0251199999999994</v>
      </c>
      <c r="D241" s="28">
        <v>0.85</v>
      </c>
      <c r="E241" s="45">
        <f>+inputs_S1!L235</f>
        <v>4.3499999999999996</v>
      </c>
      <c r="F241" s="27">
        <f t="shared" si="29"/>
        <v>3.7903811999999975</v>
      </c>
      <c r="G241" s="29">
        <f t="shared" si="27"/>
        <v>1.4213929499999991</v>
      </c>
      <c r="H241" s="31">
        <f t="shared" si="31"/>
        <v>0.80047619047619001</v>
      </c>
      <c r="I241" s="31">
        <f t="shared" si="30"/>
        <v>1.0526857142857136</v>
      </c>
      <c r="J241" s="30">
        <f t="shared" si="32"/>
        <v>0.84999999999999987</v>
      </c>
      <c r="K241" s="31">
        <f t="shared" si="34"/>
        <v>29.03</v>
      </c>
      <c r="L241" s="31">
        <f t="shared" si="33"/>
        <v>25.998316239999987</v>
      </c>
      <c r="M241" s="30">
        <f t="shared" si="35"/>
        <v>9.7493685899999942</v>
      </c>
      <c r="P241" s="15"/>
      <c r="T241" s="18"/>
      <c r="U241" s="18"/>
      <c r="V241" s="18"/>
    </row>
    <row r="242" spans="1:22" ht="15.6" thickTop="1" thickBot="1" x14ac:dyDescent="0.4">
      <c r="A242" s="8">
        <f>inputs_S1!G236</f>
        <v>43164</v>
      </c>
      <c r="B242" s="44">
        <f>+inputs_S1!I236</f>
        <v>0.77333333333333298</v>
      </c>
      <c r="C242" s="27">
        <f t="shared" si="28"/>
        <v>1.0135999999999994</v>
      </c>
      <c r="D242" s="28">
        <v>0.85</v>
      </c>
      <c r="E242" s="45">
        <f>+inputs_S1!L236</f>
        <v>4.1399999999999997</v>
      </c>
      <c r="F242" s="27">
        <f t="shared" si="29"/>
        <v>3.5668583999999974</v>
      </c>
      <c r="G242" s="29">
        <f t="shared" si="27"/>
        <v>1.337571899999999</v>
      </c>
      <c r="H242" s="31" t="str">
        <f t="shared" si="31"/>
        <v/>
      </c>
      <c r="I242" s="31" t="str">
        <f t="shared" si="30"/>
        <v/>
      </c>
      <c r="J242" s="30" t="str">
        <f t="shared" si="32"/>
        <v/>
      </c>
      <c r="K242" s="31" t="str">
        <f t="shared" si="34"/>
        <v/>
      </c>
      <c r="L242" s="31" t="str">
        <f t="shared" si="33"/>
        <v/>
      </c>
      <c r="M242" s="30" t="str">
        <f t="shared" si="35"/>
        <v/>
      </c>
      <c r="P242" s="15"/>
      <c r="T242" s="18"/>
      <c r="U242" s="18"/>
      <c r="V242" s="18"/>
    </row>
    <row r="243" spans="1:22" ht="15.6" thickTop="1" thickBot="1" x14ac:dyDescent="0.4">
      <c r="A243" s="8">
        <f>inputs_S1!G237</f>
        <v>43165</v>
      </c>
      <c r="B243" s="44">
        <f>+inputs_S1!I237</f>
        <v>0.77799999999999958</v>
      </c>
      <c r="C243" s="27">
        <f t="shared" si="28"/>
        <v>1.0203199999999992</v>
      </c>
      <c r="D243" s="28">
        <v>0.85</v>
      </c>
      <c r="E243" s="45">
        <f>+inputs_S1!L237</f>
        <v>3.3</v>
      </c>
      <c r="F243" s="27">
        <f t="shared" si="29"/>
        <v>2.8619975999999974</v>
      </c>
      <c r="G243" s="29">
        <f t="shared" si="27"/>
        <v>1.0732490999999991</v>
      </c>
      <c r="H243" s="31" t="str">
        <f t="shared" si="31"/>
        <v/>
      </c>
      <c r="I243" s="31" t="str">
        <f t="shared" si="30"/>
        <v/>
      </c>
      <c r="J243" s="30" t="str">
        <f t="shared" si="32"/>
        <v/>
      </c>
      <c r="K243" s="31" t="str">
        <f t="shared" si="34"/>
        <v/>
      </c>
      <c r="L243" s="31" t="str">
        <f t="shared" si="33"/>
        <v/>
      </c>
      <c r="M243" s="30" t="str">
        <f t="shared" si="35"/>
        <v/>
      </c>
      <c r="P243" s="15"/>
      <c r="T243" s="18"/>
      <c r="U243" s="18"/>
      <c r="V243" s="18"/>
    </row>
    <row r="244" spans="1:22" ht="15.6" thickTop="1" thickBot="1" x14ac:dyDescent="0.4">
      <c r="A244" s="8">
        <f>inputs_S1!G238</f>
        <v>43166</v>
      </c>
      <c r="B244" s="44">
        <f>+inputs_S1!I238</f>
        <v>0.78266666666666618</v>
      </c>
      <c r="C244" s="27">
        <f t="shared" si="28"/>
        <v>1.0270399999999991</v>
      </c>
      <c r="D244" s="28">
        <v>0.85</v>
      </c>
      <c r="E244" s="45">
        <f>+inputs_S1!L238</f>
        <v>4.2300000000000004</v>
      </c>
      <c r="F244" s="27">
        <f t="shared" si="29"/>
        <v>3.692722319999997</v>
      </c>
      <c r="G244" s="29">
        <f t="shared" si="27"/>
        <v>1.384770869999999</v>
      </c>
      <c r="H244" s="31" t="str">
        <f t="shared" si="31"/>
        <v/>
      </c>
      <c r="I244" s="31" t="str">
        <f t="shared" si="30"/>
        <v/>
      </c>
      <c r="J244" s="30" t="str">
        <f t="shared" si="32"/>
        <v/>
      </c>
      <c r="K244" s="31" t="str">
        <f t="shared" si="34"/>
        <v/>
      </c>
      <c r="L244" s="31" t="str">
        <f t="shared" si="33"/>
        <v/>
      </c>
      <c r="M244" s="30" t="str">
        <f t="shared" si="35"/>
        <v/>
      </c>
      <c r="P244" s="15"/>
      <c r="T244" s="18"/>
      <c r="U244" s="18"/>
      <c r="V244" s="18"/>
    </row>
    <row r="245" spans="1:22" ht="15.6" thickTop="1" thickBot="1" x14ac:dyDescent="0.4">
      <c r="A245" s="8">
        <f>inputs_S1!G239</f>
        <v>43167</v>
      </c>
      <c r="B245" s="44">
        <f>+inputs_S1!I239</f>
        <v>0.78733333333333277</v>
      </c>
      <c r="C245" s="27">
        <f t="shared" si="28"/>
        <v>1.0337599999999991</v>
      </c>
      <c r="D245" s="28">
        <v>0.85</v>
      </c>
      <c r="E245" s="45">
        <f>+inputs_S1!L239</f>
        <v>4.41</v>
      </c>
      <c r="F245" s="27">
        <f t="shared" si="29"/>
        <v>3.8750493599999967</v>
      </c>
      <c r="G245" s="29">
        <f t="shared" si="27"/>
        <v>1.4531435099999988</v>
      </c>
      <c r="H245" s="31" t="str">
        <f t="shared" si="31"/>
        <v/>
      </c>
      <c r="I245" s="31" t="str">
        <f t="shared" si="30"/>
        <v/>
      </c>
      <c r="J245" s="30" t="str">
        <f t="shared" si="32"/>
        <v/>
      </c>
      <c r="K245" s="31" t="str">
        <f t="shared" si="34"/>
        <v/>
      </c>
      <c r="L245" s="31" t="str">
        <f t="shared" si="33"/>
        <v/>
      </c>
      <c r="M245" s="30" t="str">
        <f t="shared" si="35"/>
        <v/>
      </c>
      <c r="P245" s="15"/>
      <c r="T245" s="18"/>
      <c r="U245" s="18"/>
      <c r="V245" s="18"/>
    </row>
    <row r="246" spans="1:22" ht="15.6" thickTop="1" thickBot="1" x14ac:dyDescent="0.4">
      <c r="A246" s="8">
        <f>inputs_S1!G240</f>
        <v>43168</v>
      </c>
      <c r="B246" s="44">
        <f>+inputs_S1!I240</f>
        <v>0.79199999999999937</v>
      </c>
      <c r="C246" s="27">
        <f t="shared" si="28"/>
        <v>1.040479999999999</v>
      </c>
      <c r="D246" s="28">
        <v>0.85</v>
      </c>
      <c r="E246" s="45">
        <f>+inputs_S1!L240</f>
        <v>4.6100000000000003</v>
      </c>
      <c r="F246" s="27">
        <f t="shared" si="29"/>
        <v>4.0771208799999963</v>
      </c>
      <c r="G246" s="29">
        <f t="shared" si="27"/>
        <v>1.5289203299999987</v>
      </c>
      <c r="H246" s="31" t="str">
        <f t="shared" si="31"/>
        <v/>
      </c>
      <c r="I246" s="31" t="str">
        <f t="shared" si="30"/>
        <v/>
      </c>
      <c r="J246" s="30" t="str">
        <f t="shared" si="32"/>
        <v/>
      </c>
      <c r="K246" s="31" t="str">
        <f t="shared" si="34"/>
        <v/>
      </c>
      <c r="L246" s="31" t="str">
        <f t="shared" si="33"/>
        <v/>
      </c>
      <c r="M246" s="30" t="str">
        <f t="shared" si="35"/>
        <v/>
      </c>
      <c r="P246" s="15"/>
      <c r="T246" s="18"/>
      <c r="U246" s="18"/>
      <c r="V246" s="18"/>
    </row>
    <row r="247" spans="1:22" ht="15.6" thickTop="1" thickBot="1" x14ac:dyDescent="0.4">
      <c r="A247" s="8">
        <f>inputs_S1!G241</f>
        <v>43169</v>
      </c>
      <c r="B247" s="44">
        <f>+inputs_S1!I241</f>
        <v>0.79666666666666597</v>
      </c>
      <c r="C247" s="27">
        <f t="shared" si="28"/>
        <v>1.0471999999999988</v>
      </c>
      <c r="D247" s="28">
        <v>0.85</v>
      </c>
      <c r="E247" s="45">
        <f>+inputs_S1!L241</f>
        <v>4.97</v>
      </c>
      <c r="F247" s="27">
        <f t="shared" si="29"/>
        <v>4.4238963999999941</v>
      </c>
      <c r="G247" s="29">
        <f t="shared" si="27"/>
        <v>1.6589611499999979</v>
      </c>
      <c r="H247" s="31" t="str">
        <f t="shared" si="31"/>
        <v/>
      </c>
      <c r="I247" s="31" t="str">
        <f t="shared" si="30"/>
        <v/>
      </c>
      <c r="J247" s="30" t="str">
        <f t="shared" si="32"/>
        <v/>
      </c>
      <c r="K247" s="31" t="str">
        <f t="shared" si="34"/>
        <v/>
      </c>
      <c r="L247" s="31" t="str">
        <f t="shared" si="33"/>
        <v/>
      </c>
      <c r="M247" s="30" t="str">
        <f t="shared" si="35"/>
        <v/>
      </c>
      <c r="P247" s="15"/>
      <c r="T247" s="18"/>
      <c r="U247" s="18"/>
      <c r="V247" s="18"/>
    </row>
    <row r="248" spans="1:22" ht="15.6" thickTop="1" thickBot="1" x14ac:dyDescent="0.4">
      <c r="A248" s="8">
        <f>inputs_S1!G242</f>
        <v>43170</v>
      </c>
      <c r="B248" s="44">
        <f>+inputs_S1!I242</f>
        <v>0.79599999999999937</v>
      </c>
      <c r="C248" s="27">
        <f t="shared" si="28"/>
        <v>1.0462399999999989</v>
      </c>
      <c r="D248" s="28">
        <v>0.85</v>
      </c>
      <c r="E248" s="45">
        <f>+inputs_S1!L242</f>
        <v>5.15</v>
      </c>
      <c r="F248" s="27">
        <f t="shared" si="29"/>
        <v>4.5799155999999961</v>
      </c>
      <c r="G248" s="29">
        <f t="shared" si="27"/>
        <v>1.7174683499999985</v>
      </c>
      <c r="H248" s="31">
        <f t="shared" si="31"/>
        <v>0.78657142857142814</v>
      </c>
      <c r="I248" s="31">
        <f t="shared" si="30"/>
        <v>1.0326628571428562</v>
      </c>
      <c r="J248" s="30">
        <f t="shared" si="32"/>
        <v>0.84999999999999987</v>
      </c>
      <c r="K248" s="31">
        <f t="shared" si="34"/>
        <v>30.809999999999995</v>
      </c>
      <c r="L248" s="31">
        <f t="shared" si="33"/>
        <v>27.077560559999974</v>
      </c>
      <c r="M248" s="30">
        <f t="shared" si="35"/>
        <v>10.154085209999991</v>
      </c>
      <c r="P248" s="15"/>
      <c r="T248" s="18"/>
      <c r="U248" s="18"/>
      <c r="V248" s="18"/>
    </row>
    <row r="249" spans="1:22" ht="15.6" thickTop="1" thickBot="1" x14ac:dyDescent="0.4">
      <c r="A249" s="8">
        <f>inputs_S1!G243</f>
        <v>43171</v>
      </c>
      <c r="B249" s="44">
        <f>+inputs_S1!I243</f>
        <v>0.79533333333333278</v>
      </c>
      <c r="C249" s="27">
        <f t="shared" si="28"/>
        <v>1.0452799999999991</v>
      </c>
      <c r="D249" s="28">
        <v>0.85</v>
      </c>
      <c r="E249" s="45">
        <f>+inputs_S1!L243</f>
        <v>4.33</v>
      </c>
      <c r="F249" s="27">
        <f t="shared" si="29"/>
        <v>3.8471530399999962</v>
      </c>
      <c r="G249" s="29">
        <f t="shared" si="27"/>
        <v>1.4426823899999988</v>
      </c>
      <c r="H249" s="31" t="str">
        <f t="shared" si="31"/>
        <v/>
      </c>
      <c r="I249" s="31" t="str">
        <f t="shared" si="30"/>
        <v/>
      </c>
      <c r="J249" s="30" t="str">
        <f t="shared" si="32"/>
        <v/>
      </c>
      <c r="K249" s="31" t="str">
        <f t="shared" si="34"/>
        <v/>
      </c>
      <c r="L249" s="31" t="str">
        <f t="shared" si="33"/>
        <v/>
      </c>
      <c r="M249" s="30" t="str">
        <f t="shared" si="35"/>
        <v/>
      </c>
      <c r="P249" s="15"/>
      <c r="T249" s="18"/>
      <c r="U249" s="18"/>
      <c r="V249" s="18"/>
    </row>
    <row r="250" spans="1:22" ht="15.6" thickTop="1" thickBot="1" x14ac:dyDescent="0.4">
      <c r="A250" s="8">
        <f>inputs_S1!G244</f>
        <v>43172</v>
      </c>
      <c r="B250" s="44">
        <f>+inputs_S1!I244</f>
        <v>0.79466666666666619</v>
      </c>
      <c r="C250" s="27">
        <f t="shared" si="28"/>
        <v>1.0443199999999992</v>
      </c>
      <c r="D250" s="28">
        <v>0.85</v>
      </c>
      <c r="E250" s="45">
        <f>+inputs_S1!L244</f>
        <v>4.38</v>
      </c>
      <c r="F250" s="27">
        <f t="shared" si="29"/>
        <v>3.8880033599999972</v>
      </c>
      <c r="G250" s="29">
        <f t="shared" si="27"/>
        <v>1.458001259999999</v>
      </c>
      <c r="H250" s="31" t="str">
        <f t="shared" si="31"/>
        <v/>
      </c>
      <c r="I250" s="31" t="str">
        <f t="shared" si="30"/>
        <v/>
      </c>
      <c r="J250" s="30" t="str">
        <f t="shared" si="32"/>
        <v/>
      </c>
      <c r="K250" s="31" t="str">
        <f t="shared" si="34"/>
        <v/>
      </c>
      <c r="L250" s="31" t="str">
        <f t="shared" si="33"/>
        <v/>
      </c>
      <c r="M250" s="30" t="str">
        <f t="shared" si="35"/>
        <v/>
      </c>
      <c r="P250" s="15"/>
      <c r="T250" s="18"/>
      <c r="U250" s="18"/>
      <c r="V250" s="18"/>
    </row>
    <row r="251" spans="1:22" ht="15.6" thickTop="1" thickBot="1" x14ac:dyDescent="0.4">
      <c r="A251" s="8">
        <f>inputs_S1!G245</f>
        <v>43173</v>
      </c>
      <c r="B251" s="44">
        <f>+inputs_S1!I245</f>
        <v>0.79399999999999959</v>
      </c>
      <c r="C251" s="27">
        <f t="shared" si="28"/>
        <v>1.0433599999999992</v>
      </c>
      <c r="D251" s="28">
        <v>0.85</v>
      </c>
      <c r="E251" s="45">
        <f>+inputs_S1!L245</f>
        <v>5.24</v>
      </c>
      <c r="F251" s="27">
        <f t="shared" si="29"/>
        <v>4.6471254399999964</v>
      </c>
      <c r="G251" s="29">
        <f t="shared" si="27"/>
        <v>1.7426720399999986</v>
      </c>
      <c r="H251" s="31" t="str">
        <f t="shared" si="31"/>
        <v/>
      </c>
      <c r="I251" s="31" t="str">
        <f t="shared" si="30"/>
        <v/>
      </c>
      <c r="J251" s="30" t="str">
        <f t="shared" si="32"/>
        <v/>
      </c>
      <c r="K251" s="31" t="str">
        <f t="shared" si="34"/>
        <v/>
      </c>
      <c r="L251" s="31" t="str">
        <f t="shared" si="33"/>
        <v/>
      </c>
      <c r="M251" s="30" t="str">
        <f t="shared" si="35"/>
        <v/>
      </c>
      <c r="P251" s="15"/>
      <c r="T251" s="18"/>
      <c r="U251" s="18"/>
      <c r="V251" s="18"/>
    </row>
    <row r="252" spans="1:22" ht="15.6" thickTop="1" thickBot="1" x14ac:dyDescent="0.4">
      <c r="A252" s="8">
        <f>inputs_S1!G246</f>
        <v>43174</v>
      </c>
      <c r="B252" s="44">
        <f>+inputs_S1!I246</f>
        <v>0.793333333333333</v>
      </c>
      <c r="C252" s="27">
        <f t="shared" si="28"/>
        <v>1.0423999999999993</v>
      </c>
      <c r="D252" s="28">
        <v>0.85</v>
      </c>
      <c r="E252" s="45">
        <f>+inputs_S1!L246</f>
        <v>5</v>
      </c>
      <c r="F252" s="27">
        <f t="shared" si="29"/>
        <v>4.4301999999999966</v>
      </c>
      <c r="G252" s="29">
        <f t="shared" si="27"/>
        <v>1.6613249999999988</v>
      </c>
      <c r="H252" s="31" t="str">
        <f t="shared" si="31"/>
        <v/>
      </c>
      <c r="I252" s="31" t="str">
        <f t="shared" si="30"/>
        <v/>
      </c>
      <c r="J252" s="30" t="str">
        <f t="shared" si="32"/>
        <v/>
      </c>
      <c r="K252" s="31" t="str">
        <f t="shared" si="34"/>
        <v/>
      </c>
      <c r="L252" s="31" t="str">
        <f t="shared" si="33"/>
        <v/>
      </c>
      <c r="M252" s="30" t="str">
        <f t="shared" si="35"/>
        <v/>
      </c>
      <c r="P252" s="15"/>
      <c r="T252" s="18"/>
      <c r="U252" s="18"/>
      <c r="V252" s="18"/>
    </row>
    <row r="253" spans="1:22" ht="15.6" thickTop="1" thickBot="1" x14ac:dyDescent="0.4">
      <c r="A253" s="8">
        <f>inputs_S1!G247</f>
        <v>43175</v>
      </c>
      <c r="B253" s="44">
        <f>+inputs_S1!I247</f>
        <v>0.78666666666666596</v>
      </c>
      <c r="C253" s="27">
        <f t="shared" si="28"/>
        <v>1.0327999999999988</v>
      </c>
      <c r="D253" s="28">
        <v>0.85</v>
      </c>
      <c r="E253" s="45">
        <f>+inputs_S1!L247</f>
        <v>4.17</v>
      </c>
      <c r="F253" s="27">
        <f t="shared" si="29"/>
        <v>3.6607595999999956</v>
      </c>
      <c r="G253" s="29">
        <f t="shared" si="27"/>
        <v>1.3727848499999984</v>
      </c>
      <c r="H253" s="31" t="str">
        <f t="shared" si="31"/>
        <v/>
      </c>
      <c r="I253" s="31" t="str">
        <f t="shared" si="30"/>
        <v/>
      </c>
      <c r="J253" s="30" t="str">
        <f t="shared" si="32"/>
        <v/>
      </c>
      <c r="K253" s="31" t="str">
        <f t="shared" si="34"/>
        <v/>
      </c>
      <c r="L253" s="31" t="str">
        <f t="shared" si="33"/>
        <v/>
      </c>
      <c r="M253" s="30" t="str">
        <f t="shared" si="35"/>
        <v/>
      </c>
      <c r="P253" s="15"/>
      <c r="T253" s="18"/>
      <c r="U253" s="18"/>
      <c r="V253" s="18"/>
    </row>
    <row r="254" spans="1:22" ht="15.6" thickTop="1" thickBot="1" x14ac:dyDescent="0.4">
      <c r="A254" s="8">
        <f>inputs_S1!G248</f>
        <v>43176</v>
      </c>
      <c r="B254" s="44">
        <f>+inputs_S1!I248</f>
        <v>0.78749999999999942</v>
      </c>
      <c r="C254" s="27">
        <f t="shared" si="28"/>
        <v>1.0339999999999991</v>
      </c>
      <c r="D254" s="28">
        <v>0.85</v>
      </c>
      <c r="E254" s="45">
        <f>+inputs_S1!L248</f>
        <v>4.93</v>
      </c>
      <c r="F254" s="27">
        <f t="shared" si="29"/>
        <v>4.3329769999999961</v>
      </c>
      <c r="G254" s="29">
        <f t="shared" si="27"/>
        <v>1.6248663749999985</v>
      </c>
      <c r="H254" s="31" t="str">
        <f t="shared" si="31"/>
        <v/>
      </c>
      <c r="I254" s="31" t="str">
        <f t="shared" si="30"/>
        <v/>
      </c>
      <c r="J254" s="30" t="str">
        <f t="shared" si="32"/>
        <v/>
      </c>
      <c r="K254" s="31" t="str">
        <f t="shared" si="34"/>
        <v/>
      </c>
      <c r="L254" s="31" t="str">
        <f t="shared" si="33"/>
        <v/>
      </c>
      <c r="M254" s="30" t="str">
        <f t="shared" si="35"/>
        <v/>
      </c>
      <c r="P254" s="15"/>
      <c r="T254" s="18"/>
      <c r="U254" s="18"/>
      <c r="V254" s="18"/>
    </row>
    <row r="255" spans="1:22" ht="15.6" thickTop="1" thickBot="1" x14ac:dyDescent="0.4">
      <c r="A255" s="8">
        <f>inputs_S1!G249</f>
        <v>43177</v>
      </c>
      <c r="B255" s="44">
        <f>+inputs_S1!I249</f>
        <v>0.78833333333333289</v>
      </c>
      <c r="C255" s="27">
        <f t="shared" si="28"/>
        <v>1.0351999999999992</v>
      </c>
      <c r="D255" s="28">
        <v>0.85</v>
      </c>
      <c r="E255" s="45">
        <f>+inputs_S1!L249</f>
        <v>4.6399999999999997</v>
      </c>
      <c r="F255" s="27">
        <f t="shared" si="29"/>
        <v>4.082828799999997</v>
      </c>
      <c r="G255" s="29">
        <f t="shared" si="27"/>
        <v>1.531060799999999</v>
      </c>
      <c r="H255" s="31">
        <f t="shared" si="31"/>
        <v>0.7914047619047615</v>
      </c>
      <c r="I255" s="31">
        <f t="shared" si="30"/>
        <v>1.0396228571428561</v>
      </c>
      <c r="J255" s="30">
        <f t="shared" si="32"/>
        <v>0.84999999999999987</v>
      </c>
      <c r="K255" s="31">
        <f t="shared" si="34"/>
        <v>32.690000000000005</v>
      </c>
      <c r="L255" s="31">
        <f t="shared" si="33"/>
        <v>28.889047239999975</v>
      </c>
      <c r="M255" s="30">
        <f t="shared" si="35"/>
        <v>10.833392714999992</v>
      </c>
      <c r="P255" s="15"/>
      <c r="T255" s="18"/>
      <c r="U255" s="18"/>
      <c r="V255" s="18"/>
    </row>
    <row r="256" spans="1:22" ht="15.6" thickTop="1" thickBot="1" x14ac:dyDescent="0.4">
      <c r="A256" s="8">
        <f>inputs_S1!G250</f>
        <v>43178</v>
      </c>
      <c r="B256" s="44">
        <f>+inputs_S1!I250</f>
        <v>0.78916666666666635</v>
      </c>
      <c r="C256" s="27">
        <f t="shared" si="28"/>
        <v>1.0363999999999993</v>
      </c>
      <c r="D256" s="28">
        <v>0.85</v>
      </c>
      <c r="E256" s="45">
        <f>+inputs_S1!L250</f>
        <v>4.3600000000000003</v>
      </c>
      <c r="F256" s="27">
        <f t="shared" si="29"/>
        <v>3.8408983999999977</v>
      </c>
      <c r="G256" s="29">
        <f t="shared" si="27"/>
        <v>1.4403368999999993</v>
      </c>
      <c r="H256" s="31" t="str">
        <f t="shared" si="31"/>
        <v/>
      </c>
      <c r="I256" s="31" t="str">
        <f t="shared" si="30"/>
        <v/>
      </c>
      <c r="J256" s="30" t="str">
        <f t="shared" si="32"/>
        <v/>
      </c>
      <c r="K256" s="31" t="str">
        <f t="shared" si="34"/>
        <v/>
      </c>
      <c r="L256" s="31" t="str">
        <f t="shared" si="33"/>
        <v/>
      </c>
      <c r="M256" s="30" t="str">
        <f t="shared" si="35"/>
        <v/>
      </c>
      <c r="P256" s="15"/>
      <c r="T256" s="18"/>
      <c r="U256" s="18"/>
      <c r="V256" s="18"/>
    </row>
    <row r="257" spans="1:22" ht="15.6" thickTop="1" thickBot="1" x14ac:dyDescent="0.4">
      <c r="A257" s="8">
        <f>inputs_S1!G251</f>
        <v>43179</v>
      </c>
      <c r="B257" s="44">
        <f>+inputs_S1!I251</f>
        <v>0.79</v>
      </c>
      <c r="C257" s="27">
        <f t="shared" si="28"/>
        <v>1.0375999999999999</v>
      </c>
      <c r="D257" s="28">
        <v>0.85</v>
      </c>
      <c r="E257" s="45">
        <f>+inputs_S1!L251</f>
        <v>4.4000000000000004</v>
      </c>
      <c r="F257" s="27">
        <f t="shared" si="29"/>
        <v>3.8806239999999996</v>
      </c>
      <c r="G257" s="29">
        <f t="shared" si="27"/>
        <v>1.4552339999999999</v>
      </c>
      <c r="H257" s="31" t="str">
        <f t="shared" si="31"/>
        <v/>
      </c>
      <c r="I257" s="31" t="str">
        <f t="shared" si="30"/>
        <v/>
      </c>
      <c r="J257" s="30" t="str">
        <f t="shared" si="32"/>
        <v/>
      </c>
      <c r="K257" s="31" t="str">
        <f t="shared" si="34"/>
        <v/>
      </c>
      <c r="L257" s="31" t="str">
        <f t="shared" si="33"/>
        <v/>
      </c>
      <c r="M257" s="30" t="str">
        <f t="shared" si="35"/>
        <v/>
      </c>
      <c r="P257" s="15"/>
      <c r="T257" s="18"/>
      <c r="U257" s="18"/>
      <c r="V257" s="18"/>
    </row>
    <row r="258" spans="1:22" ht="15.6" thickTop="1" thickBot="1" x14ac:dyDescent="0.4">
      <c r="A258" s="8">
        <f>inputs_S1!G252</f>
        <v>43180</v>
      </c>
      <c r="B258" s="44">
        <f>+inputs_S1!I252</f>
        <v>0.79066666666666663</v>
      </c>
      <c r="C258" s="27">
        <f t="shared" si="28"/>
        <v>1.0385599999999997</v>
      </c>
      <c r="D258" s="28">
        <v>0.85</v>
      </c>
      <c r="E258" s="45">
        <f>+inputs_S1!L252</f>
        <v>3.8</v>
      </c>
      <c r="F258" s="27">
        <f t="shared" si="29"/>
        <v>3.3545487999999986</v>
      </c>
      <c r="G258" s="29">
        <f t="shared" si="27"/>
        <v>1.2579557999999995</v>
      </c>
      <c r="H258" s="31" t="str">
        <f t="shared" si="31"/>
        <v/>
      </c>
      <c r="I258" s="31" t="str">
        <f t="shared" si="30"/>
        <v/>
      </c>
      <c r="J258" s="30" t="str">
        <f t="shared" si="32"/>
        <v/>
      </c>
      <c r="K258" s="31" t="str">
        <f t="shared" si="34"/>
        <v/>
      </c>
      <c r="L258" s="31" t="str">
        <f t="shared" si="33"/>
        <v/>
      </c>
      <c r="M258" s="30" t="str">
        <f t="shared" si="35"/>
        <v/>
      </c>
      <c r="P258" s="15"/>
      <c r="T258" s="18"/>
      <c r="U258" s="18"/>
      <c r="V258" s="18"/>
    </row>
    <row r="259" spans="1:22" ht="15.6" thickTop="1" thickBot="1" x14ac:dyDescent="0.4">
      <c r="A259" s="8">
        <f>inputs_S1!G253</f>
        <v>43181</v>
      </c>
      <c r="B259" s="44">
        <f>+inputs_S1!I253</f>
        <v>0.79133333333333322</v>
      </c>
      <c r="C259" s="27">
        <f t="shared" si="28"/>
        <v>1.0395199999999998</v>
      </c>
      <c r="D259" s="28">
        <v>0.85</v>
      </c>
      <c r="E259" s="45">
        <f>+inputs_S1!L253</f>
        <v>5.2</v>
      </c>
      <c r="F259" s="27">
        <f t="shared" si="29"/>
        <v>4.5946783999999994</v>
      </c>
      <c r="G259" s="29">
        <f t="shared" si="27"/>
        <v>1.7230043999999998</v>
      </c>
      <c r="H259" s="31" t="str">
        <f t="shared" si="31"/>
        <v/>
      </c>
      <c r="I259" s="31" t="str">
        <f t="shared" si="30"/>
        <v/>
      </c>
      <c r="J259" s="30" t="str">
        <f t="shared" si="32"/>
        <v/>
      </c>
      <c r="K259" s="31" t="str">
        <f t="shared" si="34"/>
        <v/>
      </c>
      <c r="L259" s="31" t="str">
        <f t="shared" si="33"/>
        <v/>
      </c>
      <c r="M259" s="30" t="str">
        <f t="shared" si="35"/>
        <v/>
      </c>
      <c r="P259" s="15"/>
      <c r="T259" s="18"/>
      <c r="U259" s="18"/>
      <c r="V259" s="18"/>
    </row>
    <row r="260" spans="1:22" ht="15.6" thickTop="1" thickBot="1" x14ac:dyDescent="0.4">
      <c r="A260" s="8">
        <f>inputs_S1!G254</f>
        <v>43182</v>
      </c>
      <c r="B260" s="44">
        <f>+inputs_S1!I254</f>
        <v>0.79199999999999982</v>
      </c>
      <c r="C260" s="27">
        <f t="shared" si="28"/>
        <v>1.0404799999999996</v>
      </c>
      <c r="D260" s="28">
        <v>0.85</v>
      </c>
      <c r="E260" s="45">
        <f>+inputs_S1!L254</f>
        <v>4.54</v>
      </c>
      <c r="F260" s="27">
        <f t="shared" si="29"/>
        <v>4.0152123199999981</v>
      </c>
      <c r="G260" s="29">
        <f t="shared" si="27"/>
        <v>1.5057046199999993</v>
      </c>
      <c r="H260" s="31" t="str">
        <f t="shared" si="31"/>
        <v/>
      </c>
      <c r="I260" s="31" t="str">
        <f t="shared" si="30"/>
        <v/>
      </c>
      <c r="J260" s="30" t="str">
        <f t="shared" si="32"/>
        <v/>
      </c>
      <c r="K260" s="31" t="str">
        <f t="shared" si="34"/>
        <v/>
      </c>
      <c r="L260" s="31" t="str">
        <f t="shared" si="33"/>
        <v/>
      </c>
      <c r="M260" s="30" t="str">
        <f t="shared" si="35"/>
        <v/>
      </c>
      <c r="P260" s="15"/>
      <c r="T260" s="18"/>
      <c r="U260" s="18"/>
      <c r="V260" s="18"/>
    </row>
    <row r="261" spans="1:22" ht="15.6" thickTop="1" thickBot="1" x14ac:dyDescent="0.4">
      <c r="A261" s="8">
        <f>inputs_S1!G255</f>
        <v>43183</v>
      </c>
      <c r="B261" s="44">
        <f>+inputs_S1!I255</f>
        <v>0.79266666666666641</v>
      </c>
      <c r="C261" s="27">
        <f t="shared" si="28"/>
        <v>1.0414399999999995</v>
      </c>
      <c r="D261" s="28">
        <v>0.85</v>
      </c>
      <c r="E261" s="45">
        <f>+inputs_S1!L255</f>
        <v>4.6399999999999997</v>
      </c>
      <c r="F261" s="27">
        <f t="shared" si="29"/>
        <v>4.1074393599999981</v>
      </c>
      <c r="G261" s="29">
        <f t="shared" si="27"/>
        <v>1.5402897599999994</v>
      </c>
      <c r="H261" s="31" t="str">
        <f t="shared" si="31"/>
        <v/>
      </c>
      <c r="I261" s="31" t="str">
        <f t="shared" si="30"/>
        <v/>
      </c>
      <c r="J261" s="30" t="str">
        <f t="shared" si="32"/>
        <v/>
      </c>
      <c r="K261" s="31" t="str">
        <f t="shared" si="34"/>
        <v/>
      </c>
      <c r="L261" s="31" t="str">
        <f t="shared" si="33"/>
        <v/>
      </c>
      <c r="M261" s="30" t="str">
        <f t="shared" si="35"/>
        <v/>
      </c>
      <c r="P261" s="15"/>
      <c r="T261" s="18"/>
      <c r="U261" s="18"/>
      <c r="V261" s="18"/>
    </row>
    <row r="262" spans="1:22" ht="15.6" thickTop="1" thickBot="1" x14ac:dyDescent="0.4">
      <c r="A262" s="8">
        <f>inputs_S1!G256</f>
        <v>43184</v>
      </c>
      <c r="B262" s="44">
        <f>+inputs_S1!I256</f>
        <v>0.793333333333333</v>
      </c>
      <c r="C262" s="27">
        <f t="shared" si="28"/>
        <v>1.0423999999999993</v>
      </c>
      <c r="D262" s="28">
        <v>0.85</v>
      </c>
      <c r="E262" s="45">
        <f>+inputs_S1!L256</f>
        <v>5.78</v>
      </c>
      <c r="F262" s="27">
        <f t="shared" si="29"/>
        <v>5.1213111999999965</v>
      </c>
      <c r="G262" s="29">
        <f t="shared" si="27"/>
        <v>1.9204916999999988</v>
      </c>
      <c r="H262" s="31">
        <f t="shared" si="31"/>
        <v>0.79130952380952368</v>
      </c>
      <c r="I262" s="31">
        <f t="shared" si="30"/>
        <v>1.0394857142857139</v>
      </c>
      <c r="J262" s="30">
        <f t="shared" si="32"/>
        <v>0.84999999999999987</v>
      </c>
      <c r="K262" s="31">
        <f t="shared" si="34"/>
        <v>32.72</v>
      </c>
      <c r="L262" s="31">
        <f t="shared" si="33"/>
        <v>28.914712479999988</v>
      </c>
      <c r="M262" s="30">
        <f t="shared" si="35"/>
        <v>10.843017179999997</v>
      </c>
      <c r="P262" s="15"/>
      <c r="T262" s="18"/>
      <c r="U262" s="18"/>
      <c r="V262" s="18"/>
    </row>
    <row r="263" spans="1:22" ht="15.6" thickTop="1" thickBot="1" x14ac:dyDescent="0.4">
      <c r="A263" s="8">
        <f>inputs_S1!G257</f>
        <v>43185</v>
      </c>
      <c r="B263" s="44">
        <f>+inputs_S1!I257</f>
        <v>0.78333333333333299</v>
      </c>
      <c r="C263" s="27">
        <f t="shared" si="28"/>
        <v>1.0279999999999994</v>
      </c>
      <c r="D263" s="28">
        <v>0.85</v>
      </c>
      <c r="E263" s="45">
        <f>+inputs_S1!L257</f>
        <v>3.24</v>
      </c>
      <c r="F263" s="27">
        <f t="shared" si="29"/>
        <v>2.8311119999999983</v>
      </c>
      <c r="G263" s="29">
        <f t="shared" si="27"/>
        <v>1.0616669999999995</v>
      </c>
      <c r="H263" s="31" t="str">
        <f t="shared" si="31"/>
        <v/>
      </c>
      <c r="I263" s="31" t="str">
        <f t="shared" si="30"/>
        <v/>
      </c>
      <c r="J263" s="30" t="str">
        <f t="shared" si="32"/>
        <v/>
      </c>
      <c r="K263" s="31" t="str">
        <f t="shared" si="34"/>
        <v/>
      </c>
      <c r="L263" s="31" t="str">
        <f t="shared" si="33"/>
        <v/>
      </c>
      <c r="M263" s="30" t="str">
        <f t="shared" si="35"/>
        <v/>
      </c>
      <c r="P263" s="15"/>
      <c r="T263" s="18"/>
      <c r="U263" s="18"/>
      <c r="V263" s="18"/>
    </row>
    <row r="264" spans="1:22" ht="15.6" thickTop="1" thickBot="1" x14ac:dyDescent="0.4">
      <c r="A264" s="8">
        <f>inputs_S1!G258</f>
        <v>43186</v>
      </c>
      <c r="B264" s="44">
        <f>+inputs_S1!I258</f>
        <v>0.77333333333333298</v>
      </c>
      <c r="C264" s="27">
        <f t="shared" si="28"/>
        <v>1.0135999999999994</v>
      </c>
      <c r="D264" s="28">
        <v>0.85</v>
      </c>
      <c r="E264" s="45">
        <f>+inputs_S1!L258</f>
        <v>4.21</v>
      </c>
      <c r="F264" s="27">
        <f t="shared" si="29"/>
        <v>3.6271675999999977</v>
      </c>
      <c r="G264" s="29">
        <f t="shared" si="27"/>
        <v>1.3601878499999993</v>
      </c>
      <c r="H264" s="31" t="str">
        <f t="shared" si="31"/>
        <v/>
      </c>
      <c r="I264" s="31" t="str">
        <f t="shared" si="30"/>
        <v/>
      </c>
      <c r="J264" s="30" t="str">
        <f t="shared" si="32"/>
        <v/>
      </c>
      <c r="K264" s="31" t="str">
        <f t="shared" si="34"/>
        <v/>
      </c>
      <c r="L264" s="31" t="str">
        <f t="shared" si="33"/>
        <v/>
      </c>
      <c r="M264" s="30" t="str">
        <f t="shared" si="35"/>
        <v/>
      </c>
      <c r="P264" s="15"/>
      <c r="T264" s="18"/>
      <c r="U264" s="18"/>
      <c r="V264" s="18"/>
    </row>
    <row r="265" spans="1:22" ht="15.6" thickTop="1" thickBot="1" x14ac:dyDescent="0.4">
      <c r="A265" s="8">
        <f>inputs_S1!G259</f>
        <v>43187</v>
      </c>
      <c r="B265" s="44">
        <f>+inputs_S1!I259</f>
        <v>0.76333333333333298</v>
      </c>
      <c r="C265" s="27">
        <f t="shared" si="28"/>
        <v>0.99919999999999953</v>
      </c>
      <c r="D265" s="28">
        <v>0.85</v>
      </c>
      <c r="E265" s="45">
        <f>+inputs_S1!L259</f>
        <v>2.77</v>
      </c>
      <c r="F265" s="27">
        <f t="shared" si="29"/>
        <v>2.3526163999999992</v>
      </c>
      <c r="G265" s="29">
        <f t="shared" si="27"/>
        <v>0.88223114999999974</v>
      </c>
      <c r="H265" s="31" t="str">
        <f t="shared" si="31"/>
        <v/>
      </c>
      <c r="I265" s="31" t="str">
        <f t="shared" si="30"/>
        <v/>
      </c>
      <c r="J265" s="30" t="str">
        <f t="shared" si="32"/>
        <v/>
      </c>
      <c r="K265" s="31" t="str">
        <f t="shared" si="34"/>
        <v/>
      </c>
      <c r="L265" s="31" t="str">
        <f t="shared" si="33"/>
        <v/>
      </c>
      <c r="M265" s="30" t="str">
        <f t="shared" si="35"/>
        <v/>
      </c>
      <c r="P265" s="15"/>
      <c r="T265" s="18"/>
      <c r="U265" s="18"/>
      <c r="V265" s="18"/>
    </row>
    <row r="266" spans="1:22" ht="15.6" thickTop="1" thickBot="1" x14ac:dyDescent="0.4">
      <c r="A266" s="8">
        <f>inputs_S1!G260</f>
        <v>43188</v>
      </c>
      <c r="B266" s="44">
        <f>+inputs_S1!I260</f>
        <v>0.75333333333333297</v>
      </c>
      <c r="C266" s="27">
        <f t="shared" si="28"/>
        <v>0.98479999999999934</v>
      </c>
      <c r="D266" s="28">
        <v>0.85</v>
      </c>
      <c r="E266" s="45">
        <f>+inputs_S1!L260</f>
        <v>4.05</v>
      </c>
      <c r="F266" s="27">
        <f t="shared" si="29"/>
        <v>3.3901739999999974</v>
      </c>
      <c r="G266" s="29">
        <f t="shared" si="27"/>
        <v>1.2713152499999991</v>
      </c>
      <c r="H266" s="31" t="str">
        <f t="shared" si="31"/>
        <v/>
      </c>
      <c r="I266" s="31" t="str">
        <f t="shared" si="30"/>
        <v/>
      </c>
      <c r="J266" s="30" t="str">
        <f t="shared" si="32"/>
        <v/>
      </c>
      <c r="K266" s="31" t="str">
        <f t="shared" si="34"/>
        <v/>
      </c>
      <c r="L266" s="31" t="str">
        <f t="shared" si="33"/>
        <v/>
      </c>
      <c r="M266" s="30" t="str">
        <f t="shared" si="35"/>
        <v/>
      </c>
      <c r="P266" s="15"/>
      <c r="T266" s="18"/>
      <c r="U266" s="18"/>
      <c r="V266" s="18"/>
    </row>
    <row r="267" spans="1:22" ht="15.6" thickTop="1" thickBot="1" x14ac:dyDescent="0.4">
      <c r="A267" s="8">
        <f>inputs_S1!G261</f>
        <v>43189</v>
      </c>
      <c r="B267" s="44">
        <f>+inputs_S1!I261</f>
        <v>0.74333333333333296</v>
      </c>
      <c r="C267" s="27">
        <f t="shared" si="28"/>
        <v>0.97039999999999937</v>
      </c>
      <c r="D267" s="28">
        <v>0.85</v>
      </c>
      <c r="E267" s="45">
        <f>+inputs_S1!L261</f>
        <v>4.21</v>
      </c>
      <c r="F267" s="27">
        <f t="shared" si="29"/>
        <v>3.4725763999999977</v>
      </c>
      <c r="G267" s="29">
        <f t="shared" si="27"/>
        <v>1.3022161499999991</v>
      </c>
      <c r="H267" s="31" t="str">
        <f t="shared" si="31"/>
        <v/>
      </c>
      <c r="I267" s="31" t="str">
        <f t="shared" si="30"/>
        <v/>
      </c>
      <c r="J267" s="30" t="str">
        <f t="shared" si="32"/>
        <v/>
      </c>
      <c r="K267" s="31" t="str">
        <f t="shared" si="34"/>
        <v/>
      </c>
      <c r="L267" s="31" t="str">
        <f t="shared" si="33"/>
        <v/>
      </c>
      <c r="M267" s="30" t="str">
        <f t="shared" si="35"/>
        <v/>
      </c>
      <c r="P267" s="15"/>
      <c r="T267" s="18"/>
      <c r="U267" s="18"/>
      <c r="V267" s="18"/>
    </row>
    <row r="268" spans="1:22" ht="15.6" thickTop="1" thickBot="1" x14ac:dyDescent="0.4">
      <c r="A268" s="8">
        <f>inputs_S1!G262</f>
        <v>43190</v>
      </c>
      <c r="B268" s="44">
        <f>+inputs_S1!I262</f>
        <v>0.74066666666666636</v>
      </c>
      <c r="C268" s="27">
        <f t="shared" ref="C268:C274" si="36">1.44*B268-0.1</f>
        <v>0.96655999999999953</v>
      </c>
      <c r="D268" s="28">
        <v>0.85</v>
      </c>
      <c r="E268" s="45">
        <f>+inputs_S1!L262</f>
        <v>2.59</v>
      </c>
      <c r="F268" s="27">
        <f t="shared" ref="F268:F274" si="37">C268*D268*E268</f>
        <v>2.1278818399999988</v>
      </c>
      <c r="G268" s="29">
        <f t="shared" si="27"/>
        <v>0.79795568999999955</v>
      </c>
      <c r="H268" s="31" t="str">
        <f t="shared" ref="H268:H274" si="38">IF(WEEKDAY(A268)=1,AVERAGE(B262:B268),"")</f>
        <v/>
      </c>
      <c r="I268" s="31" t="str">
        <f t="shared" ref="I268:I274" si="39">IF(WEEKDAY(A268)=1,AVERAGE(C262:C268),"")</f>
        <v/>
      </c>
      <c r="J268" s="30" t="str">
        <f t="shared" ref="J268:J274" si="40">IF(WEEKDAY(A268)=1,AVERAGE(D262:D268),"")</f>
        <v/>
      </c>
      <c r="K268" s="31" t="str">
        <f t="shared" ref="K268:K274" si="41">IF(WEEKDAY(A268)=1,SUM(E262:E268),"")</f>
        <v/>
      </c>
      <c r="L268" s="31" t="str">
        <f t="shared" ref="L268:L274" si="42">IF(WEEKDAY(A268)=1,SUM(F262:F268),"")</f>
        <v/>
      </c>
      <c r="M268" s="30" t="str">
        <f t="shared" ref="M268:M274" si="43">IF(WEEKDAY(A268)=1,SUM(G262:G268),"")</f>
        <v/>
      </c>
      <c r="P268" s="15"/>
      <c r="T268" s="18"/>
      <c r="U268" s="18"/>
      <c r="V268" s="18"/>
    </row>
    <row r="269" spans="1:22" ht="15.6" thickTop="1" thickBot="1" x14ac:dyDescent="0.4">
      <c r="A269" s="8">
        <f>inputs_S1!G263</f>
        <v>43191</v>
      </c>
      <c r="B269" s="44">
        <f>+inputs_S1!I263</f>
        <v>0.73799999999999977</v>
      </c>
      <c r="C269" s="27">
        <f t="shared" si="36"/>
        <v>0.96271999999999969</v>
      </c>
      <c r="D269" s="28">
        <v>0.85</v>
      </c>
      <c r="E269" s="45">
        <f>+inputs_S1!L263</f>
        <v>2.5099999999999998</v>
      </c>
      <c r="F269" s="27">
        <f t="shared" si="37"/>
        <v>2.0539631199999993</v>
      </c>
      <c r="G269" s="29">
        <f t="shared" ref="G269:G275" si="44">F269/$D$4</f>
        <v>0.77023616999999978</v>
      </c>
      <c r="H269" s="31">
        <f t="shared" si="38"/>
        <v>0.75647619047618997</v>
      </c>
      <c r="I269" s="31">
        <f t="shared" si="39"/>
        <v>0.98932571428571392</v>
      </c>
      <c r="J269" s="30">
        <f t="shared" si="40"/>
        <v>0.84999999999999987</v>
      </c>
      <c r="K269" s="31">
        <f t="shared" si="41"/>
        <v>23.58</v>
      </c>
      <c r="L269" s="31">
        <f t="shared" si="42"/>
        <v>19.855491359999988</v>
      </c>
      <c r="M269" s="30">
        <f t="shared" si="43"/>
        <v>7.4458092599999954</v>
      </c>
      <c r="P269" s="15"/>
      <c r="T269" s="18"/>
      <c r="U269" s="18"/>
      <c r="V269" s="18"/>
    </row>
    <row r="270" spans="1:22" ht="15.6" thickTop="1" thickBot="1" x14ac:dyDescent="0.4">
      <c r="A270" s="8">
        <f>inputs_S1!G264</f>
        <v>43192</v>
      </c>
      <c r="B270" s="44">
        <f>+inputs_S1!I264</f>
        <v>0.73533333333333317</v>
      </c>
      <c r="C270" s="27">
        <f t="shared" si="36"/>
        <v>0.95887999999999984</v>
      </c>
      <c r="D270" s="28">
        <v>0.85</v>
      </c>
      <c r="E270" s="45">
        <f>+inputs_S1!L264</f>
        <v>2.1800000000000002</v>
      </c>
      <c r="F270" s="27">
        <f t="shared" si="37"/>
        <v>1.7768046399999999</v>
      </c>
      <c r="G270" s="29">
        <f t="shared" si="44"/>
        <v>0.66630173999999998</v>
      </c>
      <c r="H270" s="31" t="str">
        <f>IF(WEEKDAY(A270)=1,AVERAGE(B264:B270),"")</f>
        <v/>
      </c>
      <c r="I270" s="31" t="str">
        <f t="shared" si="39"/>
        <v/>
      </c>
      <c r="J270" s="30" t="str">
        <f t="shared" si="40"/>
        <v/>
      </c>
      <c r="K270" s="31" t="str">
        <f t="shared" si="41"/>
        <v/>
      </c>
      <c r="L270" s="31" t="str">
        <f t="shared" si="42"/>
        <v/>
      </c>
      <c r="M270" s="30" t="str">
        <f t="shared" si="43"/>
        <v/>
      </c>
      <c r="P270" s="15"/>
      <c r="T270" s="18"/>
      <c r="U270" s="18"/>
      <c r="V270" s="18"/>
    </row>
    <row r="271" spans="1:22" ht="15.6" thickTop="1" thickBot="1" x14ac:dyDescent="0.4">
      <c r="A271" s="8">
        <f>inputs_S1!G265</f>
        <v>43193</v>
      </c>
      <c r="B271" s="44">
        <f>+inputs_S1!I265</f>
        <v>0.73266666666666658</v>
      </c>
      <c r="C271" s="27">
        <f t="shared" si="36"/>
        <v>0.95503999999999978</v>
      </c>
      <c r="D271" s="28">
        <v>0.85</v>
      </c>
      <c r="E271" s="45">
        <f>+inputs_S1!L265</f>
        <v>3.54</v>
      </c>
      <c r="F271" s="27">
        <f t="shared" si="37"/>
        <v>2.8737153599999994</v>
      </c>
      <c r="G271" s="29">
        <f t="shared" si="44"/>
        <v>1.0776432599999999</v>
      </c>
      <c r="H271" s="31" t="str">
        <f t="shared" si="38"/>
        <v/>
      </c>
      <c r="I271" s="31" t="str">
        <f t="shared" si="39"/>
        <v/>
      </c>
      <c r="J271" s="30" t="str">
        <f t="shared" si="40"/>
        <v/>
      </c>
      <c r="K271" s="31" t="str">
        <f t="shared" si="41"/>
        <v/>
      </c>
      <c r="L271" s="31" t="str">
        <f t="shared" si="42"/>
        <v/>
      </c>
      <c r="M271" s="30" t="str">
        <f t="shared" si="43"/>
        <v/>
      </c>
      <c r="P271" s="15"/>
      <c r="T271" s="18"/>
      <c r="U271" s="18"/>
      <c r="V271" s="18"/>
    </row>
    <row r="272" spans="1:22" ht="15.6" thickTop="1" thickBot="1" x14ac:dyDescent="0.4">
      <c r="A272" s="8">
        <f>inputs_S1!G266</f>
        <v>43194</v>
      </c>
      <c r="B272" s="44">
        <f>+inputs_S1!I266</f>
        <v>0.73</v>
      </c>
      <c r="C272" s="27">
        <f t="shared" si="36"/>
        <v>0.95119999999999993</v>
      </c>
      <c r="D272" s="28">
        <v>0.85</v>
      </c>
      <c r="E272" s="45">
        <f>+inputs_S1!L266</f>
        <v>3.01</v>
      </c>
      <c r="F272" s="27">
        <f t="shared" si="37"/>
        <v>2.4336451999999995</v>
      </c>
      <c r="G272" s="29">
        <f t="shared" si="44"/>
        <v>0.91261694999999987</v>
      </c>
      <c r="H272" s="31" t="str">
        <f t="shared" si="38"/>
        <v/>
      </c>
      <c r="I272" s="31" t="str">
        <f t="shared" si="39"/>
        <v/>
      </c>
      <c r="J272" s="30" t="str">
        <f t="shared" si="40"/>
        <v/>
      </c>
      <c r="K272" s="31" t="str">
        <f t="shared" si="41"/>
        <v/>
      </c>
      <c r="L272" s="31" t="str">
        <f t="shared" si="42"/>
        <v/>
      </c>
      <c r="M272" s="30" t="str">
        <f t="shared" si="43"/>
        <v/>
      </c>
      <c r="P272" s="15"/>
      <c r="T272" s="18"/>
      <c r="U272" s="18"/>
      <c r="V272" s="18"/>
    </row>
    <row r="273" spans="1:22" ht="15.6" thickTop="1" thickBot="1" x14ac:dyDescent="0.4">
      <c r="A273" s="8">
        <f>inputs_S1!G267</f>
        <v>43195</v>
      </c>
      <c r="B273" s="44">
        <f>+inputs_S1!I267</f>
        <v>0.73001690049543921</v>
      </c>
      <c r="C273" s="27">
        <f t="shared" si="36"/>
        <v>0.95122433671343243</v>
      </c>
      <c r="D273" s="28">
        <v>0.85</v>
      </c>
      <c r="E273" s="45">
        <f>+inputs_S1!L267</f>
        <v>3.09</v>
      </c>
      <c r="F273" s="27">
        <f t="shared" si="37"/>
        <v>2.4983907203778299</v>
      </c>
      <c r="G273" s="29">
        <f t="shared" si="44"/>
        <v>0.93689652014168623</v>
      </c>
      <c r="H273" s="31" t="str">
        <f t="shared" si="38"/>
        <v/>
      </c>
      <c r="I273" s="31" t="str">
        <f t="shared" si="39"/>
        <v/>
      </c>
      <c r="J273" s="30" t="str">
        <f t="shared" si="40"/>
        <v/>
      </c>
      <c r="K273" s="31" t="str">
        <f t="shared" si="41"/>
        <v/>
      </c>
      <c r="L273" s="31" t="str">
        <f t="shared" si="42"/>
        <v/>
      </c>
      <c r="M273" s="30" t="str">
        <f t="shared" si="43"/>
        <v/>
      </c>
      <c r="P273" s="15"/>
      <c r="T273" s="18"/>
      <c r="U273" s="18"/>
      <c r="V273" s="18"/>
    </row>
    <row r="274" spans="1:22" ht="15.6" thickTop="1" thickBot="1" x14ac:dyDescent="0.4">
      <c r="A274" s="8">
        <f>inputs_S1!G268</f>
        <v>43196</v>
      </c>
      <c r="B274" s="44">
        <f>+inputs_S1!I268</f>
        <v>0.73003380099087845</v>
      </c>
      <c r="C274" s="27">
        <f t="shared" si="36"/>
        <v>0.95124867342686492</v>
      </c>
      <c r="D274" s="28">
        <v>0.85</v>
      </c>
      <c r="E274" s="45">
        <f>+inputs_S1!L268</f>
        <v>2.69</v>
      </c>
      <c r="F274" s="27">
        <f t="shared" si="37"/>
        <v>2.1750300917905268</v>
      </c>
      <c r="G274" s="29">
        <f t="shared" si="44"/>
        <v>0.81563628442144753</v>
      </c>
      <c r="H274" s="31" t="str">
        <f t="shared" si="38"/>
        <v/>
      </c>
      <c r="I274" s="31" t="str">
        <f t="shared" si="39"/>
        <v/>
      </c>
      <c r="J274" s="30" t="str">
        <f t="shared" si="40"/>
        <v/>
      </c>
      <c r="K274" s="31" t="str">
        <f t="shared" si="41"/>
        <v/>
      </c>
      <c r="L274" s="31" t="str">
        <f t="shared" si="42"/>
        <v/>
      </c>
      <c r="M274" s="30" t="str">
        <f t="shared" si="43"/>
        <v/>
      </c>
      <c r="P274" s="15"/>
      <c r="T274" s="18"/>
      <c r="U274" s="18"/>
      <c r="V274" s="18"/>
    </row>
    <row r="275" spans="1:22" ht="15.6" thickTop="1" thickBot="1" x14ac:dyDescent="0.4">
      <c r="A275" s="8">
        <f>inputs_S1!G269</f>
        <v>43197</v>
      </c>
      <c r="B275" s="44">
        <f>+inputs_S1!I269</f>
        <v>0.73005070148631768</v>
      </c>
      <c r="C275" s="27">
        <f t="shared" ref="C275" si="45">1.44*B275-0.1</f>
        <v>0.95127301014029741</v>
      </c>
      <c r="D275" s="28">
        <v>0.85</v>
      </c>
      <c r="E275" s="45">
        <f>+inputs_S1!L269</f>
        <v>3.66</v>
      </c>
      <c r="F275" s="27">
        <f t="shared" ref="F275" si="46">C275*D275*E275</f>
        <v>2.9594103345464653</v>
      </c>
      <c r="G275" s="29">
        <f t="shared" si="44"/>
        <v>1.1097788754549245</v>
      </c>
      <c r="H275" s="31" t="str">
        <f t="shared" ref="H275" si="47">IF(WEEKDAY(A275)=1,AVERAGE(B269:B275),"")</f>
        <v/>
      </c>
      <c r="I275" s="31" t="str">
        <f t="shared" ref="I275" si="48">IF(WEEKDAY(A275)=1,AVERAGE(C269:C275),"")</f>
        <v/>
      </c>
      <c r="J275" s="30" t="str">
        <f t="shared" ref="J275" si="49">IF(WEEKDAY(A275)=1,AVERAGE(D269:D275),"")</f>
        <v/>
      </c>
      <c r="K275" s="31" t="str">
        <f t="shared" ref="K275" si="50">IF(WEEKDAY(A275)=1,SUM(E269:E275),"")</f>
        <v/>
      </c>
      <c r="L275" s="31" t="str">
        <f t="shared" ref="L275" si="51">IF(WEEKDAY(A275)=1,SUM(F269:F275),"")</f>
        <v/>
      </c>
      <c r="M275" s="30" t="str">
        <f t="shared" ref="M275" si="52">IF(WEEKDAY(A275)=1,SUM(G269:G275),"")</f>
        <v/>
      </c>
      <c r="P275" s="15"/>
      <c r="T275" s="18"/>
      <c r="U275" s="18"/>
      <c r="V275" s="18"/>
    </row>
    <row r="276" spans="1:22" thickTop="1" x14ac:dyDescent="0.35"/>
  </sheetData>
  <autoFilter ref="M1:M275"/>
  <pageMargins left="0.7" right="0.7" top="0.75" bottom="0.75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A261"/>
  <sheetViews>
    <sheetView zoomScale="70" zoomScaleNormal="70" workbookViewId="0">
      <pane ySplit="5925" topLeftCell="A259"/>
      <selection activeCell="J5" sqref="J5"/>
      <selection pane="bottomLeft" activeCell="A262" sqref="A262:XFD1048576"/>
    </sheetView>
  </sheetViews>
  <sheetFormatPr baseColWidth="10" defaultRowHeight="15" x14ac:dyDescent="0.25"/>
  <cols>
    <col min="1" max="1" width="9.5703125" bestFit="1" customWidth="1"/>
    <col min="2" max="4" width="14.7109375" bestFit="1" customWidth="1"/>
    <col min="5" max="5" width="10.85546875" bestFit="1" customWidth="1"/>
    <col min="6" max="6" width="13.140625" style="18" customWidth="1"/>
    <col min="7" max="7" width="11.42578125" style="18" bestFit="1" customWidth="1"/>
    <col min="9" max="9" width="10.85546875" style="18"/>
    <col min="10" max="10" width="17" style="16" bestFit="1" customWidth="1"/>
    <col min="11" max="11" width="17" style="16" customWidth="1"/>
    <col min="12" max="12" width="10.85546875" style="3"/>
    <col min="13" max="13" width="14.5703125" style="4" bestFit="1" customWidth="1"/>
    <col min="14" max="15" width="10.85546875" style="5"/>
    <col min="16" max="16" width="20.28515625" style="5" customWidth="1"/>
    <col min="17" max="20" width="10.85546875" style="5"/>
    <col min="21" max="21" width="18.85546875" style="5" customWidth="1"/>
    <col min="22" max="27" width="10.85546875" style="5"/>
  </cols>
  <sheetData>
    <row r="1" spans="1:27" ht="14.45" x14ac:dyDescent="0.35">
      <c r="A1" s="1" t="s">
        <v>0</v>
      </c>
      <c r="B1" s="1" t="s">
        <v>335</v>
      </c>
      <c r="C1" s="1" t="s">
        <v>335</v>
      </c>
      <c r="D1" s="1" t="s">
        <v>335</v>
      </c>
      <c r="E1" s="75"/>
      <c r="F1" s="18" t="s">
        <v>1</v>
      </c>
      <c r="J1" s="2"/>
      <c r="K1" s="2"/>
      <c r="P1" s="6"/>
      <c r="U1" s="6"/>
    </row>
    <row r="2" spans="1:27" ht="14.45" customHeight="1" x14ac:dyDescent="0.35">
      <c r="A2" s="106" t="s">
        <v>336</v>
      </c>
      <c r="B2" s="106"/>
      <c r="C2" s="106"/>
      <c r="D2" s="106"/>
      <c r="E2" s="106"/>
      <c r="J2" s="18"/>
      <c r="K2" s="18"/>
      <c r="L2" s="18"/>
      <c r="O2" s="18"/>
    </row>
    <row r="3" spans="1:27" ht="14.45" x14ac:dyDescent="0.35">
      <c r="A3" s="1" t="s">
        <v>2</v>
      </c>
      <c r="B3" s="77">
        <v>-7916523.4008016996</v>
      </c>
      <c r="C3" s="77">
        <v>-7916530.5667730998</v>
      </c>
      <c r="D3" s="77">
        <v>-7916544.8987159003</v>
      </c>
      <c r="E3" s="78"/>
      <c r="J3" s="18"/>
      <c r="K3" s="18"/>
      <c r="L3" s="18"/>
      <c r="O3" s="18"/>
      <c r="P3" s="6"/>
      <c r="U3" s="6"/>
    </row>
    <row r="4" spans="1:27" ht="14.45" x14ac:dyDescent="0.35">
      <c r="A4" s="1" t="s">
        <v>3</v>
      </c>
      <c r="B4" s="77">
        <v>-3586058.3957115998</v>
      </c>
      <c r="C4" s="77">
        <v>-3586041.6751116998</v>
      </c>
      <c r="D4" s="77">
        <v>-3586030.9261546</v>
      </c>
      <c r="E4" s="78"/>
      <c r="J4" s="2"/>
      <c r="K4" s="2"/>
      <c r="P4" s="6"/>
      <c r="U4" s="6"/>
    </row>
    <row r="5" spans="1:27" s="21" customFormat="1" ht="60" x14ac:dyDescent="0.2">
      <c r="A5" s="79" t="s">
        <v>4</v>
      </c>
      <c r="B5" s="80" t="s">
        <v>337</v>
      </c>
      <c r="C5" s="81" t="s">
        <v>337</v>
      </c>
      <c r="D5" s="82" t="s">
        <v>337</v>
      </c>
      <c r="E5" s="83" t="s">
        <v>338</v>
      </c>
      <c r="F5" s="22" t="s">
        <v>5</v>
      </c>
      <c r="G5" s="86" t="s">
        <v>18</v>
      </c>
      <c r="H5" s="86" t="s">
        <v>6</v>
      </c>
      <c r="I5" s="87" t="s">
        <v>8</v>
      </c>
      <c r="J5" s="37" t="s">
        <v>352</v>
      </c>
      <c r="K5" s="33" t="s">
        <v>19</v>
      </c>
      <c r="L5" s="33" t="s">
        <v>9</v>
      </c>
      <c r="M5" s="33" t="s">
        <v>20</v>
      </c>
      <c r="N5" s="23"/>
      <c r="P5" s="19"/>
      <c r="Q5" s="25"/>
      <c r="R5" s="23"/>
      <c r="S5" s="23"/>
      <c r="T5" s="24"/>
      <c r="U5" s="19"/>
      <c r="V5" s="25"/>
      <c r="W5" s="23"/>
      <c r="X5" s="23"/>
      <c r="Y5" s="24"/>
      <c r="Z5" s="20"/>
      <c r="AA5" s="20"/>
    </row>
    <row r="6" spans="1:27" ht="14.45" x14ac:dyDescent="0.35">
      <c r="A6" s="84">
        <v>42934</v>
      </c>
      <c r="B6" s="85">
        <v>0.51777777999999997</v>
      </c>
      <c r="C6" s="85">
        <v>0.53555556000000004</v>
      </c>
      <c r="D6" s="85">
        <v>0.57111111000000003</v>
      </c>
      <c r="E6" s="85">
        <v>0.54148148333333301</v>
      </c>
      <c r="F6" s="17">
        <f>(E7-E6)/(A7-A6)</f>
        <v>-4.6666666666667023E-2</v>
      </c>
      <c r="G6" s="88">
        <f>A6</f>
        <v>42934</v>
      </c>
      <c r="H6" s="89">
        <f t="shared" ref="H6:H69" si="0">VLOOKUP(G6,$A$6:$F$261,5,FALSE)</f>
        <v>0.54148148333333301</v>
      </c>
      <c r="I6" s="89">
        <f t="shared" ref="I6:I69" si="1">IF(ISERROR(H6),I5+VLOOKUP(G6,$A$6:$F$261,6,TRUE),H6)</f>
        <v>0.54148148333333301</v>
      </c>
      <c r="J6" s="38">
        <f>+I6*1.44-0.1</f>
        <v>0.67973333599999952</v>
      </c>
      <c r="K6" s="34">
        <f>ETo!F22</f>
        <v>42934</v>
      </c>
      <c r="L6" s="35">
        <f>ETo!G22</f>
        <v>2.82</v>
      </c>
      <c r="M6" s="36" t="str">
        <f>+IF(K6=G6,"OK","OJO")</f>
        <v>OK</v>
      </c>
      <c r="N6" s="9"/>
      <c r="O6" s="10"/>
      <c r="P6" s="6"/>
      <c r="Q6" s="7"/>
      <c r="R6" s="11"/>
      <c r="S6" s="12"/>
      <c r="T6" s="10"/>
      <c r="U6" s="6"/>
      <c r="V6" s="7"/>
      <c r="W6" s="11"/>
      <c r="X6" s="12"/>
      <c r="Y6" s="10"/>
    </row>
    <row r="7" spans="1:27" ht="14.45" x14ac:dyDescent="0.35">
      <c r="A7" s="84">
        <v>42935</v>
      </c>
      <c r="B7" s="85">
        <v>0.47888889000000001</v>
      </c>
      <c r="C7" s="85">
        <v>0.47888889000000001</v>
      </c>
      <c r="D7" s="85">
        <v>0.52666667</v>
      </c>
      <c r="E7" s="85">
        <v>0.49481481666666599</v>
      </c>
      <c r="F7" s="17">
        <f>(E8-E7)/(A8-A7)</f>
        <v>8.1018333333343975E-5</v>
      </c>
      <c r="G7" s="88">
        <f>G6+1</f>
        <v>42935</v>
      </c>
      <c r="H7" s="89">
        <f t="shared" si="0"/>
        <v>0.49481481666666599</v>
      </c>
      <c r="I7" s="89">
        <f t="shared" si="1"/>
        <v>0.49481481666666599</v>
      </c>
      <c r="J7" s="38">
        <f t="shared" ref="J7:J70" si="2">+I7*1.44-0.1</f>
        <v>0.61253333599999904</v>
      </c>
      <c r="K7" s="34">
        <f>ETo!F23</f>
        <v>42935</v>
      </c>
      <c r="L7" s="35">
        <f>ETo!G23</f>
        <v>2.91</v>
      </c>
      <c r="M7" s="36" t="str">
        <f t="shared" ref="M7:M70" si="3">+IF(K7=G7,"OK","OJO")</f>
        <v>OK</v>
      </c>
      <c r="N7" s="9"/>
      <c r="O7" s="10"/>
      <c r="P7" s="6"/>
      <c r="Q7" s="7"/>
      <c r="R7" s="11"/>
      <c r="S7" s="12"/>
      <c r="T7" s="10"/>
      <c r="U7" s="6"/>
      <c r="V7" s="7"/>
      <c r="W7" s="13"/>
      <c r="X7" s="12"/>
      <c r="Y7" s="10"/>
    </row>
    <row r="8" spans="1:27" ht="14.45" x14ac:dyDescent="0.35">
      <c r="A8" s="84">
        <v>42967</v>
      </c>
      <c r="B8" s="85">
        <v>0.48444443999999998</v>
      </c>
      <c r="C8" s="85">
        <v>0.48444443999999998</v>
      </c>
      <c r="D8" s="85">
        <v>0.52333333000000004</v>
      </c>
      <c r="E8" s="85">
        <v>0.497407403333333</v>
      </c>
      <c r="F8" s="17">
        <f t="shared" ref="F8:F44" si="4">(E9-E8)/(A9-A8)</f>
        <v>-7.2592591111111347E-3</v>
      </c>
      <c r="G8" s="88">
        <f t="shared" ref="G8:G71" si="5">G7+1</f>
        <v>42936</v>
      </c>
      <c r="H8" s="89" t="e">
        <f t="shared" si="0"/>
        <v>#N/A</v>
      </c>
      <c r="I8" s="89">
        <f t="shared" si="1"/>
        <v>0.49489583499999934</v>
      </c>
      <c r="J8" s="38">
        <f t="shared" si="2"/>
        <v>0.61265000239999901</v>
      </c>
      <c r="K8" s="34">
        <f>ETo!F24</f>
        <v>42936</v>
      </c>
      <c r="L8" s="35">
        <f>ETo!G24</f>
        <v>1.74</v>
      </c>
      <c r="M8" s="36" t="str">
        <f t="shared" si="3"/>
        <v>OK</v>
      </c>
      <c r="N8" s="9"/>
      <c r="O8" s="10"/>
      <c r="P8" s="6"/>
      <c r="Q8" s="7"/>
      <c r="R8" s="11"/>
      <c r="S8" s="12"/>
      <c r="T8" s="10"/>
      <c r="U8" s="6"/>
      <c r="V8" s="7"/>
      <c r="W8" s="11"/>
      <c r="X8" s="12"/>
      <c r="Y8" s="10"/>
    </row>
    <row r="9" spans="1:27" ht="14.45" x14ac:dyDescent="0.35">
      <c r="A9" s="84">
        <v>42982</v>
      </c>
      <c r="B9" s="85">
        <v>0.38222222</v>
      </c>
      <c r="C9" s="85">
        <v>0.38222222</v>
      </c>
      <c r="D9" s="85">
        <v>0.40111110999999999</v>
      </c>
      <c r="E9" s="85">
        <v>0.38851851666666598</v>
      </c>
      <c r="F9" s="17">
        <f t="shared" si="4"/>
        <v>-8.2010580952379987E-3</v>
      </c>
      <c r="G9" s="88">
        <f t="shared" si="5"/>
        <v>42937</v>
      </c>
      <c r="H9" s="89" t="e">
        <f t="shared" si="0"/>
        <v>#N/A</v>
      </c>
      <c r="I9" s="89">
        <f t="shared" si="1"/>
        <v>0.49497685333333269</v>
      </c>
      <c r="J9" s="38">
        <f t="shared" si="2"/>
        <v>0.61276666879999908</v>
      </c>
      <c r="K9" s="34">
        <f>ETo!F25</f>
        <v>42937</v>
      </c>
      <c r="L9" s="35">
        <f>ETo!G25</f>
        <v>0.81</v>
      </c>
      <c r="M9" s="36" t="str">
        <f t="shared" si="3"/>
        <v>OK</v>
      </c>
      <c r="N9" s="9"/>
      <c r="O9" s="10"/>
      <c r="P9" s="6"/>
      <c r="Q9" s="7"/>
      <c r="R9" s="11"/>
      <c r="S9" s="12"/>
      <c r="T9" s="10"/>
      <c r="U9" s="6"/>
      <c r="V9" s="7"/>
      <c r="W9" s="11"/>
      <c r="X9" s="12"/>
      <c r="Y9" s="10"/>
    </row>
    <row r="10" spans="1:27" ht="14.45" x14ac:dyDescent="0.35">
      <c r="A10" s="84">
        <v>42989</v>
      </c>
      <c r="B10" s="85">
        <v>0.32777778000000002</v>
      </c>
      <c r="C10" s="85">
        <v>0.33111110999999999</v>
      </c>
      <c r="D10" s="85">
        <v>0.33444444000000001</v>
      </c>
      <c r="E10" s="85">
        <v>0.33111110999999999</v>
      </c>
      <c r="F10" s="17">
        <f t="shared" si="4"/>
        <v>-4.7407406666667984E-3</v>
      </c>
      <c r="G10" s="88">
        <f t="shared" si="5"/>
        <v>42938</v>
      </c>
      <c r="H10" s="89" t="e">
        <f t="shared" si="0"/>
        <v>#N/A</v>
      </c>
      <c r="I10" s="89">
        <f t="shared" si="1"/>
        <v>0.49505787166666604</v>
      </c>
      <c r="J10" s="38">
        <f t="shared" si="2"/>
        <v>0.61288333519999905</v>
      </c>
      <c r="K10" s="34">
        <f>ETo!F26</f>
        <v>42938</v>
      </c>
      <c r="L10" s="35">
        <f>ETo!G26</f>
        <v>0.94</v>
      </c>
      <c r="M10" s="36" t="str">
        <f t="shared" si="3"/>
        <v>OK</v>
      </c>
      <c r="N10" s="9"/>
      <c r="O10" s="10"/>
      <c r="P10" s="6"/>
      <c r="Q10" s="7"/>
      <c r="R10" s="11"/>
      <c r="S10" s="12"/>
      <c r="T10" s="10"/>
      <c r="U10" s="6"/>
      <c r="V10" s="7"/>
      <c r="W10" s="11"/>
      <c r="X10" s="12"/>
      <c r="Y10" s="10"/>
    </row>
    <row r="11" spans="1:27" ht="14.45" x14ac:dyDescent="0.35">
      <c r="A11" s="84">
        <v>42994</v>
      </c>
      <c r="B11" s="85">
        <v>0.31666666999999998</v>
      </c>
      <c r="C11" s="85">
        <v>0.30333333000000001</v>
      </c>
      <c r="D11" s="85">
        <v>0.30222221999999999</v>
      </c>
      <c r="E11" s="85">
        <v>0.30740740666666599</v>
      </c>
      <c r="F11" s="17">
        <f t="shared" si="4"/>
        <v>-1.1111113333332034E-3</v>
      </c>
      <c r="G11" s="88">
        <f t="shared" si="5"/>
        <v>42939</v>
      </c>
      <c r="H11" s="89" t="e">
        <f t="shared" si="0"/>
        <v>#N/A</v>
      </c>
      <c r="I11" s="89">
        <f t="shared" si="1"/>
        <v>0.49513888999999939</v>
      </c>
      <c r="J11" s="38">
        <f t="shared" si="2"/>
        <v>0.61300000159999912</v>
      </c>
      <c r="K11" s="34">
        <f>ETo!F27</f>
        <v>42939</v>
      </c>
      <c r="L11" s="35">
        <f>ETo!G27</f>
        <v>1.54</v>
      </c>
      <c r="M11" s="36" t="str">
        <f t="shared" si="3"/>
        <v>OK</v>
      </c>
      <c r="N11" s="9"/>
      <c r="O11" s="10"/>
      <c r="P11" s="6"/>
      <c r="Q11" s="7"/>
      <c r="R11" s="11"/>
      <c r="S11" s="12"/>
      <c r="T11" s="10"/>
      <c r="U11" s="6"/>
      <c r="V11" s="7"/>
      <c r="W11" s="11"/>
      <c r="X11" s="12"/>
      <c r="Y11" s="10"/>
    </row>
    <row r="12" spans="1:27" ht="14.45" x14ac:dyDescent="0.35">
      <c r="A12" s="84">
        <v>42999</v>
      </c>
      <c r="B12" s="85">
        <v>0.29222221999999998</v>
      </c>
      <c r="C12" s="85">
        <v>0.29222221999999998</v>
      </c>
      <c r="D12" s="85">
        <v>0.32111110999999998</v>
      </c>
      <c r="E12" s="85">
        <v>0.30185184999999998</v>
      </c>
      <c r="F12" s="17">
        <f t="shared" si="4"/>
        <v>-1.1111106666666982E-3</v>
      </c>
      <c r="G12" s="88">
        <f t="shared" si="5"/>
        <v>42940</v>
      </c>
      <c r="H12" s="89" t="e">
        <f t="shared" si="0"/>
        <v>#N/A</v>
      </c>
      <c r="I12" s="89">
        <f t="shared" si="1"/>
        <v>0.49521990833333274</v>
      </c>
      <c r="J12" s="38">
        <f t="shared" si="2"/>
        <v>0.61311666799999909</v>
      </c>
      <c r="K12" s="34">
        <f>ETo!F28</f>
        <v>42940</v>
      </c>
      <c r="L12" s="35">
        <f>ETo!G28</f>
        <v>1.63</v>
      </c>
      <c r="M12" s="36" t="str">
        <f t="shared" si="3"/>
        <v>OK</v>
      </c>
      <c r="N12" s="9"/>
      <c r="O12" s="10"/>
      <c r="P12" s="6"/>
      <c r="Q12" s="7"/>
      <c r="R12" s="11"/>
      <c r="S12" s="12"/>
      <c r="T12" s="10"/>
      <c r="U12" s="6"/>
      <c r="V12" s="7"/>
      <c r="W12" s="11"/>
      <c r="X12" s="12"/>
      <c r="Y12" s="10"/>
    </row>
    <row r="13" spans="1:27" ht="14.45" x14ac:dyDescent="0.35">
      <c r="A13" s="84">
        <v>43009</v>
      </c>
      <c r="B13" s="85">
        <v>0.29777777999999999</v>
      </c>
      <c r="C13" s="85">
        <v>0.28777777999999998</v>
      </c>
      <c r="D13" s="85">
        <v>0.28666667000000001</v>
      </c>
      <c r="E13" s="85">
        <v>0.290740743333333</v>
      </c>
      <c r="F13" s="17">
        <f t="shared" si="4"/>
        <v>-3.703706666667972E-4</v>
      </c>
      <c r="G13" s="88">
        <f t="shared" si="5"/>
        <v>42941</v>
      </c>
      <c r="H13" s="89" t="e">
        <f t="shared" si="0"/>
        <v>#N/A</v>
      </c>
      <c r="I13" s="89">
        <f t="shared" si="1"/>
        <v>0.49530092666666609</v>
      </c>
      <c r="J13" s="38">
        <f t="shared" si="2"/>
        <v>0.61323333439999916</v>
      </c>
      <c r="K13" s="34">
        <f>ETo!F29</f>
        <v>42941</v>
      </c>
      <c r="L13" s="35">
        <f>ETo!G29</f>
        <v>1.41</v>
      </c>
      <c r="M13" s="36" t="str">
        <f t="shared" si="3"/>
        <v>OK</v>
      </c>
      <c r="N13" s="9"/>
      <c r="O13" s="10"/>
      <c r="P13" s="6"/>
      <c r="Q13" s="7"/>
      <c r="R13" s="11"/>
      <c r="S13" s="12"/>
      <c r="T13" s="10"/>
      <c r="U13" s="6"/>
      <c r="V13" s="7"/>
      <c r="W13" s="11"/>
      <c r="X13" s="12"/>
      <c r="Y13" s="10"/>
    </row>
    <row r="14" spans="1:27" ht="14.45" x14ac:dyDescent="0.35">
      <c r="A14" s="84">
        <v>43014</v>
      </c>
      <c r="B14" s="85">
        <v>0.29222221999999998</v>
      </c>
      <c r="C14" s="85">
        <v>0.28888889000000001</v>
      </c>
      <c r="D14" s="85">
        <v>0.28555555999999999</v>
      </c>
      <c r="E14" s="85">
        <v>0.28888888999999901</v>
      </c>
      <c r="F14" s="17">
        <f t="shared" si="4"/>
        <v>4.2716046666667323E-3</v>
      </c>
      <c r="G14" s="88">
        <f t="shared" si="5"/>
        <v>42942</v>
      </c>
      <c r="H14" s="89" t="e">
        <f t="shared" si="0"/>
        <v>#N/A</v>
      </c>
      <c r="I14" s="89">
        <f t="shared" si="1"/>
        <v>0.49538194499999944</v>
      </c>
      <c r="J14" s="38">
        <f t="shared" si="2"/>
        <v>0.61335000079999913</v>
      </c>
      <c r="K14" s="34">
        <f>ETo!F30</f>
        <v>42942</v>
      </c>
      <c r="L14" s="35">
        <f>ETo!G30</f>
        <v>2.25</v>
      </c>
      <c r="M14" s="36" t="str">
        <f t="shared" si="3"/>
        <v>OK</v>
      </c>
      <c r="N14" s="9"/>
      <c r="O14" s="10"/>
      <c r="P14" s="6"/>
      <c r="Q14" s="7"/>
      <c r="R14" s="11"/>
      <c r="S14" s="12"/>
      <c r="T14" s="10"/>
      <c r="U14" s="6"/>
      <c r="V14" s="7"/>
      <c r="W14" s="11"/>
      <c r="X14" s="12"/>
      <c r="Y14" s="10"/>
    </row>
    <row r="15" spans="1:27" ht="14.45" x14ac:dyDescent="0.35">
      <c r="A15" s="84">
        <v>43029</v>
      </c>
      <c r="B15" s="85">
        <v>0.36222221999999998</v>
      </c>
      <c r="C15" s="85">
        <v>0.35222221999999997</v>
      </c>
      <c r="D15" s="85">
        <v>0.34444444000000002</v>
      </c>
      <c r="E15" s="85">
        <v>0.35296295999999999</v>
      </c>
      <c r="F15" s="17">
        <f t="shared" si="4"/>
        <v>2.4074099999999987E-3</v>
      </c>
      <c r="G15" s="88">
        <f t="shared" si="5"/>
        <v>42943</v>
      </c>
      <c r="H15" s="89" t="e">
        <f t="shared" si="0"/>
        <v>#N/A</v>
      </c>
      <c r="I15" s="89">
        <f t="shared" si="1"/>
        <v>0.49546296333333278</v>
      </c>
      <c r="J15" s="38">
        <f t="shared" si="2"/>
        <v>0.6134666671999992</v>
      </c>
      <c r="K15" s="34">
        <f>ETo!F31</f>
        <v>42943</v>
      </c>
      <c r="L15" s="35">
        <f>ETo!G31</f>
        <v>1.22</v>
      </c>
      <c r="M15" s="36" t="str">
        <f t="shared" si="3"/>
        <v>OK</v>
      </c>
      <c r="N15" s="9"/>
      <c r="O15" s="10"/>
      <c r="P15" s="6"/>
      <c r="Q15" s="7"/>
      <c r="R15" s="11"/>
      <c r="S15" s="12"/>
      <c r="T15" s="10"/>
      <c r="U15" s="6"/>
      <c r="V15" s="7"/>
      <c r="W15" s="11"/>
      <c r="X15" s="12"/>
      <c r="Y15" s="10"/>
    </row>
    <row r="16" spans="1:27" ht="14.45" x14ac:dyDescent="0.35">
      <c r="A16" s="84">
        <v>43031</v>
      </c>
      <c r="B16" s="85">
        <v>0.35666667000000002</v>
      </c>
      <c r="C16" s="85">
        <v>0.35666667000000002</v>
      </c>
      <c r="D16" s="85">
        <v>0.36</v>
      </c>
      <c r="E16" s="85">
        <v>0.35777777999999999</v>
      </c>
      <c r="F16" s="17">
        <f t="shared" si="4"/>
        <v>1.1111109999999999E-2</v>
      </c>
      <c r="G16" s="88">
        <f t="shared" si="5"/>
        <v>42944</v>
      </c>
      <c r="H16" s="89" t="e">
        <f t="shared" si="0"/>
        <v>#N/A</v>
      </c>
      <c r="I16" s="89">
        <f t="shared" si="1"/>
        <v>0.49554398166666613</v>
      </c>
      <c r="J16" s="38">
        <f t="shared" si="2"/>
        <v>0.61358333359999928</v>
      </c>
      <c r="K16" s="34">
        <f>ETo!F32</f>
        <v>42944</v>
      </c>
      <c r="L16" s="35">
        <f>ETo!G32</f>
        <v>1.1599999999999999</v>
      </c>
      <c r="M16" s="36" t="str">
        <f t="shared" si="3"/>
        <v>OK</v>
      </c>
      <c r="N16" s="9"/>
      <c r="O16" s="10"/>
      <c r="P16" s="6"/>
      <c r="Q16" s="7"/>
      <c r="R16" s="11"/>
      <c r="S16" s="12"/>
      <c r="T16" s="10"/>
      <c r="U16" s="6"/>
      <c r="V16" s="7"/>
      <c r="W16" s="11"/>
      <c r="X16" s="12"/>
      <c r="Y16" s="10"/>
    </row>
    <row r="17" spans="1:25" s="5" customFormat="1" ht="14.45" x14ac:dyDescent="0.35">
      <c r="A17" s="84">
        <v>43034</v>
      </c>
      <c r="B17" s="85">
        <v>0.40222222000000002</v>
      </c>
      <c r="C17" s="85">
        <v>0.38888888999999999</v>
      </c>
      <c r="D17" s="85">
        <v>0.38222222</v>
      </c>
      <c r="E17" s="85">
        <v>0.39111110999999998</v>
      </c>
      <c r="F17" s="17">
        <f t="shared" si="4"/>
        <v>7.5802471111110718E-3</v>
      </c>
      <c r="G17" s="88">
        <f t="shared" si="5"/>
        <v>42945</v>
      </c>
      <c r="H17" s="89" t="e">
        <f t="shared" si="0"/>
        <v>#N/A</v>
      </c>
      <c r="I17" s="89">
        <f t="shared" si="1"/>
        <v>0.49562499999999948</v>
      </c>
      <c r="J17" s="38">
        <f t="shared" si="2"/>
        <v>0.61369999999999925</v>
      </c>
      <c r="K17" s="34">
        <f>ETo!F33</f>
        <v>42945</v>
      </c>
      <c r="L17" s="35">
        <f>ETo!G33</f>
        <v>1.44</v>
      </c>
      <c r="M17" s="36" t="str">
        <f t="shared" si="3"/>
        <v>OK</v>
      </c>
      <c r="N17" s="9"/>
      <c r="O17" s="10"/>
      <c r="P17" s="6"/>
      <c r="Q17" s="7"/>
      <c r="R17" s="11"/>
      <c r="S17" s="12"/>
      <c r="T17" s="10"/>
      <c r="U17" s="6"/>
      <c r="V17" s="7"/>
      <c r="W17" s="11"/>
      <c r="X17" s="12"/>
      <c r="Y17" s="10"/>
    </row>
    <row r="18" spans="1:25" s="5" customFormat="1" ht="14.45" x14ac:dyDescent="0.35">
      <c r="A18" s="84">
        <v>43049</v>
      </c>
      <c r="B18" s="85">
        <v>0.49777778</v>
      </c>
      <c r="C18" s="85">
        <v>0.51</v>
      </c>
      <c r="D18" s="85">
        <v>0.50666666999999999</v>
      </c>
      <c r="E18" s="85">
        <v>0.50481481666666606</v>
      </c>
      <c r="F18" s="17">
        <f t="shared" si="4"/>
        <v>8.8888879999999837E-3</v>
      </c>
      <c r="G18" s="88">
        <f t="shared" si="5"/>
        <v>42946</v>
      </c>
      <c r="H18" s="89" t="e">
        <f t="shared" si="0"/>
        <v>#N/A</v>
      </c>
      <c r="I18" s="89">
        <f t="shared" si="1"/>
        <v>0.49570601833333283</v>
      </c>
      <c r="J18" s="38">
        <f t="shared" si="2"/>
        <v>0.61381666639999932</v>
      </c>
      <c r="K18" s="34">
        <f>ETo!F34</f>
        <v>42946</v>
      </c>
      <c r="L18" s="35">
        <f>ETo!G34</f>
        <v>1.62</v>
      </c>
      <c r="M18" s="36" t="str">
        <f t="shared" si="3"/>
        <v>OK</v>
      </c>
      <c r="N18" s="9"/>
      <c r="O18" s="10"/>
      <c r="P18" s="6"/>
      <c r="Q18" s="7"/>
      <c r="R18" s="11"/>
      <c r="S18" s="12"/>
      <c r="T18" s="10"/>
      <c r="U18" s="6"/>
      <c r="V18" s="7"/>
      <c r="W18" s="11"/>
      <c r="X18" s="12"/>
      <c r="Y18" s="10"/>
    </row>
    <row r="19" spans="1:25" s="5" customFormat="1" ht="14.45" x14ac:dyDescent="0.35">
      <c r="A19" s="84">
        <v>43054</v>
      </c>
      <c r="B19" s="85">
        <v>0.53222221999999997</v>
      </c>
      <c r="C19" s="85">
        <v>0.56111111000000002</v>
      </c>
      <c r="D19" s="85">
        <v>0.55444444000000004</v>
      </c>
      <c r="E19" s="85">
        <v>0.54925925666666597</v>
      </c>
      <c r="F19" s="17">
        <f t="shared" si="4"/>
        <v>3.4814820000000023E-3</v>
      </c>
      <c r="G19" s="88">
        <f t="shared" si="5"/>
        <v>42947</v>
      </c>
      <c r="H19" s="89" t="e">
        <f t="shared" si="0"/>
        <v>#N/A</v>
      </c>
      <c r="I19" s="89">
        <f t="shared" si="1"/>
        <v>0.49578703666666618</v>
      </c>
      <c r="J19" s="38">
        <f t="shared" si="2"/>
        <v>0.61393333279999929</v>
      </c>
      <c r="K19" s="34">
        <f>ETo!F35</f>
        <v>42947</v>
      </c>
      <c r="L19" s="35">
        <f>ETo!G35</f>
        <v>0.63</v>
      </c>
      <c r="M19" s="36" t="str">
        <f t="shared" si="3"/>
        <v>OK</v>
      </c>
      <c r="N19" s="9"/>
      <c r="O19" s="10"/>
      <c r="P19" s="6"/>
      <c r="Q19" s="7"/>
      <c r="R19" s="11"/>
      <c r="S19" s="12"/>
      <c r="T19" s="10"/>
      <c r="U19" s="6"/>
      <c r="V19" s="7"/>
      <c r="W19" s="11"/>
      <c r="X19" s="12"/>
      <c r="Y19" s="10"/>
    </row>
    <row r="20" spans="1:25" s="5" customFormat="1" ht="14.45" x14ac:dyDescent="0.35">
      <c r="A20" s="84">
        <v>43059</v>
      </c>
      <c r="B20" s="85">
        <v>0.55000000000000004</v>
      </c>
      <c r="C20" s="85">
        <v>0.57888888999999999</v>
      </c>
      <c r="D20" s="85">
        <v>0.57111111000000003</v>
      </c>
      <c r="E20" s="85">
        <v>0.56666666666666599</v>
      </c>
      <c r="F20" s="17">
        <f t="shared" si="4"/>
        <v>4.259259000000004E-3</v>
      </c>
      <c r="G20" s="88">
        <f t="shared" si="5"/>
        <v>42948</v>
      </c>
      <c r="H20" s="89" t="e">
        <f t="shared" si="0"/>
        <v>#N/A</v>
      </c>
      <c r="I20" s="89">
        <f t="shared" si="1"/>
        <v>0.49586805499999953</v>
      </c>
      <c r="J20" s="38">
        <f t="shared" si="2"/>
        <v>0.61404999919999936</v>
      </c>
      <c r="K20" s="34">
        <f>ETo!F36</f>
        <v>42948</v>
      </c>
      <c r="L20" s="35">
        <f>ETo!G36</f>
        <v>1.28</v>
      </c>
      <c r="M20" s="36" t="str">
        <f t="shared" si="3"/>
        <v>OK</v>
      </c>
      <c r="N20" s="9"/>
      <c r="O20" s="10"/>
      <c r="P20" s="6"/>
      <c r="Q20" s="7"/>
      <c r="R20" s="11"/>
      <c r="S20" s="12"/>
      <c r="T20" s="10"/>
      <c r="U20" s="6"/>
      <c r="V20" s="7"/>
      <c r="W20" s="11"/>
      <c r="X20" s="12"/>
      <c r="Y20" s="10"/>
    </row>
    <row r="21" spans="1:25" s="5" customFormat="1" ht="14.45" x14ac:dyDescent="0.35">
      <c r="A21" s="84">
        <v>43069</v>
      </c>
      <c r="B21" s="85">
        <v>0.60111110999999995</v>
      </c>
      <c r="C21" s="85">
        <v>0.61222222000000004</v>
      </c>
      <c r="D21" s="85">
        <v>0.61444443999999998</v>
      </c>
      <c r="E21" s="85">
        <v>0.60925925666666603</v>
      </c>
      <c r="F21" s="17">
        <f t="shared" si="4"/>
        <v>5.6296299999999853E-3</v>
      </c>
      <c r="G21" s="88">
        <f t="shared" si="5"/>
        <v>42949</v>
      </c>
      <c r="H21" s="89" t="e">
        <f t="shared" si="0"/>
        <v>#N/A</v>
      </c>
      <c r="I21" s="89">
        <f t="shared" si="1"/>
        <v>0.49594907333333288</v>
      </c>
      <c r="J21" s="38">
        <f t="shared" si="2"/>
        <v>0.61416666559999933</v>
      </c>
      <c r="K21" s="34">
        <f>ETo!F37</f>
        <v>42949</v>
      </c>
      <c r="L21" s="35">
        <f>ETo!G37</f>
        <v>2.97</v>
      </c>
      <c r="M21" s="36" t="str">
        <f t="shared" si="3"/>
        <v>OK</v>
      </c>
      <c r="N21" s="9"/>
      <c r="O21" s="10"/>
      <c r="P21" s="6"/>
      <c r="Q21" s="7"/>
      <c r="R21" s="11"/>
      <c r="S21" s="12"/>
      <c r="T21" s="10"/>
      <c r="U21" s="6"/>
      <c r="V21" s="7"/>
      <c r="W21" s="11"/>
      <c r="X21" s="12"/>
      <c r="Y21" s="10"/>
    </row>
    <row r="22" spans="1:25" s="5" customFormat="1" ht="14.45" x14ac:dyDescent="0.35">
      <c r="A22" s="84">
        <v>43074</v>
      </c>
      <c r="B22" s="85">
        <v>0.62222222000000005</v>
      </c>
      <c r="C22" s="85">
        <v>0.64666667</v>
      </c>
      <c r="D22" s="85">
        <v>0.64333333000000004</v>
      </c>
      <c r="E22" s="85">
        <v>0.63740740666666595</v>
      </c>
      <c r="F22" s="17">
        <f t="shared" si="4"/>
        <v>1.1111106666668036E-3</v>
      </c>
      <c r="G22" s="88">
        <f t="shared" si="5"/>
        <v>42950</v>
      </c>
      <c r="H22" s="89" t="e">
        <f t="shared" si="0"/>
        <v>#N/A</v>
      </c>
      <c r="I22" s="89">
        <f t="shared" si="1"/>
        <v>0.49603009166666623</v>
      </c>
      <c r="J22" s="38">
        <f t="shared" si="2"/>
        <v>0.6142833319999994</v>
      </c>
      <c r="K22" s="34">
        <f>ETo!F38</f>
        <v>42950</v>
      </c>
      <c r="L22" s="35">
        <f>ETo!G38</f>
        <v>0.96</v>
      </c>
      <c r="M22" s="36" t="str">
        <f t="shared" si="3"/>
        <v>OK</v>
      </c>
      <c r="N22" s="9"/>
      <c r="O22" s="10"/>
      <c r="P22" s="6"/>
      <c r="Q22" s="7"/>
      <c r="R22" s="11"/>
      <c r="S22" s="12"/>
      <c r="T22" s="10"/>
      <c r="U22" s="6"/>
      <c r="V22" s="7"/>
      <c r="W22" s="11"/>
      <c r="X22" s="12"/>
      <c r="Y22" s="10"/>
    </row>
    <row r="23" spans="1:25" s="5" customFormat="1" ht="14.45" x14ac:dyDescent="0.35">
      <c r="A23" s="84">
        <v>43079</v>
      </c>
      <c r="B23" s="85">
        <v>0.64111110999999998</v>
      </c>
      <c r="C23" s="85">
        <v>0.64333333000000004</v>
      </c>
      <c r="D23" s="85">
        <v>0.64444444000000001</v>
      </c>
      <c r="E23" s="85">
        <v>0.64296295999999997</v>
      </c>
      <c r="F23" s="17">
        <f t="shared" si="4"/>
        <v>6.296300000000032E-4</v>
      </c>
      <c r="G23" s="88">
        <f t="shared" si="5"/>
        <v>42951</v>
      </c>
      <c r="H23" s="89" t="e">
        <f t="shared" si="0"/>
        <v>#N/A</v>
      </c>
      <c r="I23" s="89">
        <f t="shared" si="1"/>
        <v>0.49611110999999958</v>
      </c>
      <c r="J23" s="38">
        <f t="shared" si="2"/>
        <v>0.61439999839999937</v>
      </c>
      <c r="K23" s="34">
        <f>ETo!F39</f>
        <v>42951</v>
      </c>
      <c r="L23" s="35">
        <f>ETo!G39</f>
        <v>1.58</v>
      </c>
      <c r="M23" s="36" t="str">
        <f t="shared" si="3"/>
        <v>OK</v>
      </c>
      <c r="N23" s="9"/>
      <c r="O23" s="10"/>
      <c r="P23" s="6"/>
      <c r="Q23" s="7"/>
      <c r="R23" s="11"/>
      <c r="S23" s="12"/>
      <c r="T23" s="10"/>
      <c r="U23" s="6"/>
      <c r="V23" s="7"/>
      <c r="W23" s="11"/>
      <c r="X23" s="12"/>
      <c r="Y23" s="10"/>
    </row>
    <row r="24" spans="1:25" s="5" customFormat="1" ht="14.45" x14ac:dyDescent="0.35">
      <c r="A24" s="84">
        <v>43089</v>
      </c>
      <c r="B24" s="85">
        <v>0.64777777999999997</v>
      </c>
      <c r="C24" s="85">
        <v>0.64777777999999997</v>
      </c>
      <c r="D24" s="85">
        <v>0.65222221999999996</v>
      </c>
      <c r="E24" s="85">
        <v>0.64925926</v>
      </c>
      <c r="F24" s="17">
        <f t="shared" si="4"/>
        <v>6.6666666666659324E-4</v>
      </c>
      <c r="G24" s="88">
        <f t="shared" si="5"/>
        <v>42952</v>
      </c>
      <c r="H24" s="89" t="e">
        <f t="shared" si="0"/>
        <v>#N/A</v>
      </c>
      <c r="I24" s="89">
        <f t="shared" si="1"/>
        <v>0.49619212833333293</v>
      </c>
      <c r="J24" s="38">
        <f t="shared" si="2"/>
        <v>0.61451666479999945</v>
      </c>
      <c r="K24" s="34">
        <f>ETo!F40</f>
        <v>42952</v>
      </c>
      <c r="L24" s="35">
        <f>ETo!G40</f>
        <v>1.62</v>
      </c>
      <c r="M24" s="36" t="str">
        <f t="shared" si="3"/>
        <v>OK</v>
      </c>
      <c r="N24" s="9"/>
      <c r="O24" s="10"/>
      <c r="Q24" s="14"/>
      <c r="R24" s="11"/>
      <c r="S24" s="12"/>
      <c r="T24" s="10"/>
      <c r="V24" s="14"/>
      <c r="W24" s="11"/>
      <c r="X24" s="12"/>
      <c r="Y24" s="10"/>
    </row>
    <row r="25" spans="1:25" s="5" customFormat="1" ht="14.45" x14ac:dyDescent="0.35">
      <c r="A25" s="84">
        <v>43094</v>
      </c>
      <c r="B25" s="85">
        <v>0.63888889000000004</v>
      </c>
      <c r="C25" s="85">
        <v>0.66111111</v>
      </c>
      <c r="D25" s="85">
        <v>0.65777777999999998</v>
      </c>
      <c r="E25" s="85">
        <v>0.65259259333333297</v>
      </c>
      <c r="F25" s="17">
        <f t="shared" si="4"/>
        <v>7.4074066666660607E-4</v>
      </c>
      <c r="G25" s="88">
        <f t="shared" si="5"/>
        <v>42953</v>
      </c>
      <c r="H25" s="89" t="e">
        <f t="shared" si="0"/>
        <v>#N/A</v>
      </c>
      <c r="I25" s="89">
        <f t="shared" si="1"/>
        <v>0.49627314666666628</v>
      </c>
      <c r="J25" s="38">
        <f t="shared" si="2"/>
        <v>0.61463333119999941</v>
      </c>
      <c r="K25" s="34">
        <f>ETo!F41</f>
        <v>42953</v>
      </c>
      <c r="L25" s="35">
        <f>ETo!G41</f>
        <v>2.4300000000000002</v>
      </c>
      <c r="M25" s="36" t="str">
        <f t="shared" si="3"/>
        <v>OK</v>
      </c>
      <c r="N25" s="9"/>
      <c r="O25" s="6"/>
      <c r="P25" s="6"/>
      <c r="Q25" s="14"/>
      <c r="R25" s="11"/>
      <c r="S25" s="12"/>
      <c r="T25" s="10"/>
      <c r="V25" s="14"/>
      <c r="W25" s="11"/>
      <c r="X25" s="12"/>
      <c r="Y25" s="10"/>
    </row>
    <row r="26" spans="1:25" s="5" customFormat="1" ht="14.45" x14ac:dyDescent="0.35">
      <c r="A26" s="84">
        <v>43099</v>
      </c>
      <c r="B26" s="85">
        <v>0.62666666999999998</v>
      </c>
      <c r="C26" s="85">
        <v>0.67</v>
      </c>
      <c r="D26" s="85">
        <v>0.67222221999999998</v>
      </c>
      <c r="E26" s="85">
        <v>0.656296296666666</v>
      </c>
      <c r="F26" s="17">
        <f t="shared" si="4"/>
        <v>2.4074073333334002E-3</v>
      </c>
      <c r="G26" s="88">
        <f t="shared" si="5"/>
        <v>42954</v>
      </c>
      <c r="H26" s="89" t="e">
        <f t="shared" si="0"/>
        <v>#N/A</v>
      </c>
      <c r="I26" s="89">
        <f t="shared" si="1"/>
        <v>0.49635416499999963</v>
      </c>
      <c r="J26" s="38">
        <f t="shared" si="2"/>
        <v>0.61474999759999949</v>
      </c>
      <c r="K26" s="34">
        <f>ETo!F42</f>
        <v>42954</v>
      </c>
      <c r="L26" s="35">
        <f>ETo!G42</f>
        <v>1.75</v>
      </c>
      <c r="M26" s="36" t="str">
        <f t="shared" si="3"/>
        <v>OK</v>
      </c>
      <c r="N26" s="9"/>
      <c r="O26" s="6"/>
      <c r="P26" s="6"/>
      <c r="Q26" s="14"/>
      <c r="R26" s="11"/>
      <c r="S26" s="12"/>
      <c r="T26" s="10"/>
      <c r="V26" s="14"/>
      <c r="W26" s="11"/>
      <c r="X26" s="12"/>
      <c r="Y26" s="10"/>
    </row>
    <row r="27" spans="1:25" s="5" customFormat="1" ht="14.45" x14ac:dyDescent="0.35">
      <c r="A27" s="84">
        <v>43109</v>
      </c>
      <c r="B27" s="85">
        <v>0.64888889000000005</v>
      </c>
      <c r="C27" s="85">
        <v>0.69777778000000001</v>
      </c>
      <c r="D27" s="85">
        <v>0.69444444000000005</v>
      </c>
      <c r="E27" s="85">
        <v>0.68037037</v>
      </c>
      <c r="F27" s="17">
        <f t="shared" si="4"/>
        <v>6.8518516666665199E-4</v>
      </c>
      <c r="G27" s="88">
        <f t="shared" si="5"/>
        <v>42955</v>
      </c>
      <c r="H27" s="89" t="e">
        <f t="shared" si="0"/>
        <v>#N/A</v>
      </c>
      <c r="I27" s="89">
        <f t="shared" si="1"/>
        <v>0.49643518333333297</v>
      </c>
      <c r="J27" s="38">
        <f t="shared" si="2"/>
        <v>0.61486666399999945</v>
      </c>
      <c r="K27" s="34">
        <f>ETo!F43</f>
        <v>42955</v>
      </c>
      <c r="L27" s="35">
        <f>ETo!G43</f>
        <v>3.17</v>
      </c>
      <c r="M27" s="36" t="str">
        <f t="shared" si="3"/>
        <v>OK</v>
      </c>
      <c r="N27" s="9"/>
      <c r="O27" s="6"/>
      <c r="P27" s="6"/>
      <c r="Q27" s="14"/>
      <c r="R27" s="11"/>
      <c r="S27" s="12"/>
      <c r="T27" s="10"/>
      <c r="V27" s="14"/>
      <c r="W27" s="11"/>
      <c r="X27" s="12"/>
      <c r="Y27" s="10"/>
    </row>
    <row r="28" spans="1:25" s="5" customFormat="1" ht="14.45" x14ac:dyDescent="0.35">
      <c r="A28" s="84">
        <v>43129</v>
      </c>
      <c r="B28" s="85">
        <v>0.68555555999999995</v>
      </c>
      <c r="C28" s="85">
        <v>0.69444444000000005</v>
      </c>
      <c r="D28" s="85">
        <v>0.70222222000000001</v>
      </c>
      <c r="E28" s="85">
        <v>0.69407407333333304</v>
      </c>
      <c r="F28" s="17">
        <f t="shared" si="4"/>
        <v>4.6296299999999956E-4</v>
      </c>
      <c r="G28" s="88">
        <f t="shared" si="5"/>
        <v>42956</v>
      </c>
      <c r="H28" s="89" t="e">
        <f t="shared" si="0"/>
        <v>#N/A</v>
      </c>
      <c r="I28" s="89">
        <f t="shared" si="1"/>
        <v>0.49651620166666632</v>
      </c>
      <c r="J28" s="38">
        <f t="shared" si="2"/>
        <v>0.61498333039999953</v>
      </c>
      <c r="K28" s="34">
        <f>ETo!F44</f>
        <v>42956</v>
      </c>
      <c r="L28" s="35">
        <f>ETo!G44</f>
        <v>1.9</v>
      </c>
      <c r="M28" s="36" t="str">
        <f t="shared" si="3"/>
        <v>OK</v>
      </c>
      <c r="N28" s="9"/>
      <c r="O28" s="6"/>
      <c r="P28" s="6"/>
      <c r="Q28" s="14"/>
      <c r="R28" s="11"/>
      <c r="S28" s="12"/>
      <c r="T28" s="10"/>
      <c r="V28" s="14"/>
      <c r="W28" s="11"/>
      <c r="X28" s="12"/>
      <c r="Y28" s="10"/>
    </row>
    <row r="29" spans="1:25" s="5" customFormat="1" ht="14.45" x14ac:dyDescent="0.35">
      <c r="A29" s="84">
        <v>43149</v>
      </c>
      <c r="B29" s="85">
        <v>0.67333332999999995</v>
      </c>
      <c r="C29" s="85">
        <v>0.71666666999999995</v>
      </c>
      <c r="D29" s="85">
        <v>0.72</v>
      </c>
      <c r="E29" s="85">
        <v>0.70333333333333303</v>
      </c>
      <c r="F29" s="17">
        <f t="shared" si="4"/>
        <v>5.9259259999999928E-3</v>
      </c>
      <c r="G29" s="88">
        <f t="shared" si="5"/>
        <v>42957</v>
      </c>
      <c r="H29" s="89" t="e">
        <f t="shared" si="0"/>
        <v>#N/A</v>
      </c>
      <c r="I29" s="89">
        <f t="shared" si="1"/>
        <v>0.49659721999999967</v>
      </c>
      <c r="J29" s="38">
        <f t="shared" si="2"/>
        <v>0.61509999679999949</v>
      </c>
      <c r="K29" s="34">
        <f>ETo!F45</f>
        <v>42957</v>
      </c>
      <c r="L29" s="35">
        <f>ETo!G45</f>
        <v>1.66</v>
      </c>
      <c r="M29" s="36" t="str">
        <f t="shared" si="3"/>
        <v>OK</v>
      </c>
      <c r="N29" s="9"/>
      <c r="O29" s="6"/>
      <c r="P29" s="6"/>
      <c r="Q29" s="14"/>
      <c r="R29" s="11"/>
      <c r="S29" s="12"/>
      <c r="T29" s="10"/>
      <c r="V29" s="14"/>
      <c r="W29" s="11"/>
      <c r="X29" s="12"/>
      <c r="Y29" s="10"/>
    </row>
    <row r="30" spans="1:25" s="5" customFormat="1" ht="14.45" x14ac:dyDescent="0.35">
      <c r="A30" s="84">
        <v>43154</v>
      </c>
      <c r="B30" s="85">
        <v>0.71444443999999996</v>
      </c>
      <c r="C30" s="85">
        <v>0.73666666999999997</v>
      </c>
      <c r="D30" s="85">
        <v>0.74777777999999995</v>
      </c>
      <c r="E30" s="85">
        <v>0.732962963333333</v>
      </c>
      <c r="F30" s="17">
        <f t="shared" si="4"/>
        <v>-2.3333333333333981E-3</v>
      </c>
      <c r="G30" s="88">
        <f t="shared" si="5"/>
        <v>42958</v>
      </c>
      <c r="H30" s="89" t="e">
        <f t="shared" si="0"/>
        <v>#N/A</v>
      </c>
      <c r="I30" s="89">
        <f t="shared" si="1"/>
        <v>0.49667823833333302</v>
      </c>
      <c r="J30" s="38">
        <f t="shared" si="2"/>
        <v>0.61521666319999957</v>
      </c>
      <c r="K30" s="34">
        <f>ETo!F46</f>
        <v>42958</v>
      </c>
      <c r="L30" s="35">
        <f>ETo!G46</f>
        <v>0.91</v>
      </c>
      <c r="M30" s="36" t="str">
        <f t="shared" si="3"/>
        <v>OK</v>
      </c>
      <c r="N30" s="9"/>
      <c r="O30" s="10"/>
      <c r="Q30" s="14"/>
      <c r="R30" s="11"/>
      <c r="S30" s="12"/>
      <c r="T30" s="10"/>
      <c r="V30" s="14"/>
      <c r="W30" s="11"/>
      <c r="X30" s="12"/>
      <c r="Y30" s="10"/>
    </row>
    <row r="31" spans="1:25" s="5" customFormat="1" ht="14.45" x14ac:dyDescent="0.35">
      <c r="A31" s="84">
        <v>43164</v>
      </c>
      <c r="B31" s="85">
        <v>0.69222222</v>
      </c>
      <c r="C31" s="85">
        <v>0.71555555999999998</v>
      </c>
      <c r="D31" s="85">
        <v>0.72111111000000006</v>
      </c>
      <c r="E31" s="85">
        <v>0.70962962999999901</v>
      </c>
      <c r="F31" s="17">
        <f t="shared" si="4"/>
        <v>6.2222226666667881E-3</v>
      </c>
      <c r="G31" s="88">
        <f t="shared" si="5"/>
        <v>42959</v>
      </c>
      <c r="H31" s="89" t="e">
        <f t="shared" si="0"/>
        <v>#N/A</v>
      </c>
      <c r="I31" s="89">
        <f t="shared" si="1"/>
        <v>0.49675925666666637</v>
      </c>
      <c r="J31" s="38">
        <f t="shared" si="2"/>
        <v>0.61533332959999953</v>
      </c>
      <c r="K31" s="34">
        <f>ETo!F47</f>
        <v>42959</v>
      </c>
      <c r="L31" s="35">
        <f>ETo!G47</f>
        <v>1.67</v>
      </c>
      <c r="M31" s="36" t="str">
        <f t="shared" si="3"/>
        <v>OK</v>
      </c>
      <c r="N31" s="9"/>
      <c r="O31" s="10"/>
      <c r="Q31" s="14"/>
      <c r="R31" s="11"/>
      <c r="S31" s="12"/>
      <c r="T31" s="10"/>
      <c r="V31" s="14"/>
      <c r="W31" s="11"/>
      <c r="X31" s="12"/>
      <c r="Y31" s="10"/>
    </row>
    <row r="32" spans="1:25" s="5" customFormat="1" ht="14.45" x14ac:dyDescent="0.35">
      <c r="A32" s="84">
        <v>43169</v>
      </c>
      <c r="B32" s="85">
        <v>0.72666666999999996</v>
      </c>
      <c r="C32" s="85">
        <v>0.74555556000000001</v>
      </c>
      <c r="D32" s="85">
        <v>0.75</v>
      </c>
      <c r="E32" s="85">
        <v>0.74074074333333295</v>
      </c>
      <c r="F32" s="17">
        <f t="shared" si="4"/>
        <v>-1.8518526666667866E-3</v>
      </c>
      <c r="G32" s="88">
        <f t="shared" si="5"/>
        <v>42960</v>
      </c>
      <c r="H32" s="89" t="e">
        <f t="shared" si="0"/>
        <v>#N/A</v>
      </c>
      <c r="I32" s="89">
        <f t="shared" si="1"/>
        <v>0.49684027499999972</v>
      </c>
      <c r="J32" s="38">
        <f t="shared" si="2"/>
        <v>0.61544999599999961</v>
      </c>
      <c r="K32" s="34">
        <f>ETo!F48</f>
        <v>42960</v>
      </c>
      <c r="L32" s="35">
        <f>ETo!G48</f>
        <v>2.3199999999999998</v>
      </c>
      <c r="M32" s="36" t="str">
        <f t="shared" si="3"/>
        <v>OK</v>
      </c>
      <c r="N32" s="9"/>
      <c r="O32" s="10"/>
      <c r="Q32" s="14"/>
      <c r="R32" s="11"/>
      <c r="S32" s="12"/>
      <c r="T32" s="10"/>
      <c r="V32" s="14"/>
      <c r="W32" s="11"/>
      <c r="X32" s="12"/>
      <c r="Y32" s="10"/>
    </row>
    <row r="33" spans="1:25" s="5" customFormat="1" ht="14.45" x14ac:dyDescent="0.35">
      <c r="A33" s="84">
        <v>43174</v>
      </c>
      <c r="B33" s="85">
        <v>0.71111111000000005</v>
      </c>
      <c r="C33" s="85">
        <v>0.74111110999999996</v>
      </c>
      <c r="D33" s="85">
        <v>0.74222222000000004</v>
      </c>
      <c r="E33" s="85">
        <v>0.73148147999999902</v>
      </c>
      <c r="F33" s="17">
        <f t="shared" si="4"/>
        <v>-6.6666599999980485E-4</v>
      </c>
      <c r="G33" s="88">
        <f t="shared" si="5"/>
        <v>42961</v>
      </c>
      <c r="H33" s="89" t="e">
        <f t="shared" si="0"/>
        <v>#N/A</v>
      </c>
      <c r="I33" s="89">
        <f t="shared" si="1"/>
        <v>0.49692129333333307</v>
      </c>
      <c r="J33" s="38">
        <f t="shared" si="2"/>
        <v>0.61556666239999958</v>
      </c>
      <c r="K33" s="34">
        <f>ETo!F49</f>
        <v>42961</v>
      </c>
      <c r="L33" s="35">
        <f>ETo!G49</f>
        <v>2.73</v>
      </c>
      <c r="M33" s="36" t="str">
        <f t="shared" si="3"/>
        <v>OK</v>
      </c>
      <c r="N33" s="9"/>
      <c r="O33" s="10"/>
      <c r="Q33" s="14"/>
      <c r="R33" s="11"/>
      <c r="S33" s="12"/>
      <c r="T33" s="10"/>
      <c r="V33" s="14"/>
      <c r="W33" s="11"/>
      <c r="X33" s="12"/>
      <c r="Y33" s="10"/>
    </row>
    <row r="34" spans="1:25" s="5" customFormat="1" ht="14.45" x14ac:dyDescent="0.35">
      <c r="A34" s="84">
        <v>43179</v>
      </c>
      <c r="B34" s="85">
        <v>0.70666667000000005</v>
      </c>
      <c r="C34" s="85">
        <v>0.73666666999999997</v>
      </c>
      <c r="D34" s="85">
        <v>0.74111110999999996</v>
      </c>
      <c r="E34" s="85">
        <v>0.72814814999999999</v>
      </c>
      <c r="F34" s="17">
        <f t="shared" si="4"/>
        <v>-2.222226666668048E-4</v>
      </c>
      <c r="G34" s="88">
        <f t="shared" si="5"/>
        <v>42962</v>
      </c>
      <c r="H34" s="89" t="e">
        <f t="shared" si="0"/>
        <v>#N/A</v>
      </c>
      <c r="I34" s="89">
        <f t="shared" si="1"/>
        <v>0.49700231166666642</v>
      </c>
      <c r="J34" s="38">
        <f t="shared" si="2"/>
        <v>0.61568332879999965</v>
      </c>
      <c r="K34" s="34">
        <f>ETo!F50</f>
        <v>42962</v>
      </c>
      <c r="L34" s="35">
        <f>ETo!G50</f>
        <v>1.99</v>
      </c>
      <c r="M34" s="36" t="str">
        <f t="shared" si="3"/>
        <v>OK</v>
      </c>
      <c r="N34" s="9"/>
      <c r="O34" s="10"/>
      <c r="Q34" s="14"/>
      <c r="R34" s="11"/>
      <c r="S34" s="12"/>
      <c r="T34" s="10"/>
      <c r="V34" s="14"/>
      <c r="W34" s="11"/>
      <c r="X34" s="12"/>
      <c r="Y34" s="10"/>
    </row>
    <row r="35" spans="1:25" s="5" customFormat="1" ht="14.45" x14ac:dyDescent="0.35">
      <c r="A35" s="84">
        <v>43184</v>
      </c>
      <c r="B35" s="85">
        <v>0.70333332999999998</v>
      </c>
      <c r="C35" s="85">
        <v>0.73777778000000005</v>
      </c>
      <c r="D35" s="85">
        <v>0.74</v>
      </c>
      <c r="E35" s="85">
        <v>0.72703703666666597</v>
      </c>
      <c r="F35" s="17">
        <f t="shared" si="4"/>
        <v>-9.7777773333332044E-3</v>
      </c>
      <c r="G35" s="88">
        <f t="shared" si="5"/>
        <v>42963</v>
      </c>
      <c r="H35" s="89" t="e">
        <f t="shared" si="0"/>
        <v>#N/A</v>
      </c>
      <c r="I35" s="89">
        <f t="shared" si="1"/>
        <v>0.49708332999999977</v>
      </c>
      <c r="J35" s="38">
        <f t="shared" si="2"/>
        <v>0.61579999519999962</v>
      </c>
      <c r="K35" s="34">
        <f>ETo!F51</f>
        <v>42963</v>
      </c>
      <c r="L35" s="35">
        <f>ETo!G51</f>
        <v>2.13</v>
      </c>
      <c r="M35" s="36" t="str">
        <f t="shared" si="3"/>
        <v>OK</v>
      </c>
      <c r="N35" s="9"/>
      <c r="O35" s="10"/>
      <c r="Q35" s="14"/>
      <c r="R35" s="11"/>
      <c r="S35" s="12"/>
      <c r="T35" s="10"/>
      <c r="V35" s="14"/>
      <c r="W35" s="11"/>
      <c r="X35" s="12"/>
      <c r="Y35" s="10"/>
    </row>
    <row r="36" spans="1:25" s="5" customFormat="1" ht="14.45" x14ac:dyDescent="0.35">
      <c r="A36" s="84">
        <v>43189</v>
      </c>
      <c r="B36" s="85">
        <v>0.64555556000000003</v>
      </c>
      <c r="C36" s="85">
        <v>0.69333332999999997</v>
      </c>
      <c r="D36" s="85">
        <v>0.69555555999999996</v>
      </c>
      <c r="E36" s="85">
        <v>0.67814814999999995</v>
      </c>
      <c r="F36" s="17">
        <f t="shared" si="4"/>
        <v>1.5701872004445574E-5</v>
      </c>
      <c r="G36" s="88">
        <f t="shared" si="5"/>
        <v>42964</v>
      </c>
      <c r="H36" s="89" t="e">
        <f t="shared" si="0"/>
        <v>#N/A</v>
      </c>
      <c r="I36" s="89">
        <f t="shared" si="1"/>
        <v>0.49716434833333312</v>
      </c>
      <c r="J36" s="38">
        <f t="shared" si="2"/>
        <v>0.61591666159999969</v>
      </c>
      <c r="K36" s="34">
        <f>ETo!F52</f>
        <v>42964</v>
      </c>
      <c r="L36" s="35">
        <f>ETo!G52</f>
        <v>2.5499999999999998</v>
      </c>
      <c r="M36" s="36" t="str">
        <f t="shared" si="3"/>
        <v>OK</v>
      </c>
      <c r="N36" s="9"/>
      <c r="O36" s="10"/>
      <c r="Q36" s="14"/>
      <c r="R36" s="11"/>
      <c r="S36" s="12"/>
      <c r="T36" s="10"/>
      <c r="V36" s="14"/>
      <c r="W36" s="11"/>
      <c r="X36" s="12"/>
      <c r="Y36" s="10"/>
    </row>
    <row r="37" spans="1:25" s="5" customFormat="1" ht="15.75" x14ac:dyDescent="0.3">
      <c r="A37"/>
      <c r="B37"/>
      <c r="C37"/>
      <c r="D37"/>
      <c r="E37"/>
      <c r="F37" s="17" t="e">
        <f t="shared" si="4"/>
        <v>#DIV/0!</v>
      </c>
      <c r="G37" s="88">
        <f t="shared" si="5"/>
        <v>42965</v>
      </c>
      <c r="H37" s="89" t="e">
        <f t="shared" si="0"/>
        <v>#N/A</v>
      </c>
      <c r="I37" s="89">
        <f t="shared" si="1"/>
        <v>0.49724536666666647</v>
      </c>
      <c r="J37" s="38">
        <f t="shared" si="2"/>
        <v>0.61603332799999966</v>
      </c>
      <c r="K37" s="34">
        <f>ETo!F53</f>
        <v>42965</v>
      </c>
      <c r="L37" s="35">
        <f>ETo!G53</f>
        <v>1.84</v>
      </c>
      <c r="M37" s="36" t="str">
        <f t="shared" si="3"/>
        <v>OK</v>
      </c>
      <c r="N37" s="9"/>
      <c r="O37" s="10"/>
      <c r="Q37" s="14"/>
      <c r="R37" s="11"/>
      <c r="S37" s="12"/>
      <c r="T37" s="10"/>
      <c r="V37" s="14"/>
      <c r="W37" s="11"/>
      <c r="X37" s="12"/>
      <c r="Y37" s="10"/>
    </row>
    <row r="38" spans="1:25" s="5" customFormat="1" ht="15.75" x14ac:dyDescent="0.3">
      <c r="A38"/>
      <c r="B38"/>
      <c r="C38"/>
      <c r="D38"/>
      <c r="E38"/>
      <c r="F38" s="17" t="e">
        <f t="shared" si="4"/>
        <v>#DIV/0!</v>
      </c>
      <c r="G38" s="88">
        <f t="shared" si="5"/>
        <v>42966</v>
      </c>
      <c r="H38" s="89" t="e">
        <f t="shared" si="0"/>
        <v>#N/A</v>
      </c>
      <c r="I38" s="89">
        <f t="shared" si="1"/>
        <v>0.49732638499999982</v>
      </c>
      <c r="J38" s="38">
        <f t="shared" si="2"/>
        <v>0.61614999439999973</v>
      </c>
      <c r="K38" s="34">
        <f>ETo!F54</f>
        <v>42966</v>
      </c>
      <c r="L38" s="35">
        <f>ETo!G54</f>
        <v>2.37</v>
      </c>
      <c r="M38" s="36" t="str">
        <f t="shared" si="3"/>
        <v>OK</v>
      </c>
      <c r="N38" s="9"/>
      <c r="O38" s="10"/>
      <c r="Q38" s="14"/>
      <c r="R38" s="11"/>
      <c r="S38" s="12"/>
      <c r="T38" s="10"/>
      <c r="V38" s="14"/>
      <c r="W38" s="11"/>
      <c r="X38" s="12"/>
      <c r="Y38" s="10"/>
    </row>
    <row r="39" spans="1:25" s="5" customFormat="1" ht="15.75" x14ac:dyDescent="0.3">
      <c r="A39"/>
      <c r="B39"/>
      <c r="C39"/>
      <c r="D39"/>
      <c r="E39"/>
      <c r="F39" s="17" t="e">
        <f t="shared" si="4"/>
        <v>#DIV/0!</v>
      </c>
      <c r="G39" s="88">
        <f t="shared" si="5"/>
        <v>42967</v>
      </c>
      <c r="H39" s="89">
        <f t="shared" si="0"/>
        <v>0.497407403333333</v>
      </c>
      <c r="I39" s="89">
        <f t="shared" si="1"/>
        <v>0.497407403333333</v>
      </c>
      <c r="J39" s="38">
        <f t="shared" si="2"/>
        <v>0.61626666079999948</v>
      </c>
      <c r="K39" s="34">
        <f>ETo!F55</f>
        <v>42967</v>
      </c>
      <c r="L39" s="35">
        <f>ETo!G55</f>
        <v>3.47</v>
      </c>
      <c r="M39" s="36" t="str">
        <f t="shared" si="3"/>
        <v>OK</v>
      </c>
      <c r="N39" s="9"/>
      <c r="O39" s="10"/>
      <c r="Q39" s="14"/>
      <c r="R39" s="11"/>
      <c r="S39" s="12"/>
      <c r="T39" s="10"/>
      <c r="V39" s="14"/>
      <c r="W39" s="11"/>
      <c r="X39" s="12"/>
      <c r="Y39" s="10"/>
    </row>
    <row r="40" spans="1:25" s="5" customFormat="1" ht="15.75" x14ac:dyDescent="0.3">
      <c r="A40"/>
      <c r="B40"/>
      <c r="C40"/>
      <c r="D40"/>
      <c r="E40"/>
      <c r="F40" s="17" t="e">
        <f t="shared" si="4"/>
        <v>#DIV/0!</v>
      </c>
      <c r="G40" s="88">
        <f t="shared" si="5"/>
        <v>42968</v>
      </c>
      <c r="H40" s="89" t="e">
        <f t="shared" si="0"/>
        <v>#N/A</v>
      </c>
      <c r="I40" s="89">
        <f t="shared" si="1"/>
        <v>0.49014814422222186</v>
      </c>
      <c r="J40" s="38">
        <f t="shared" si="2"/>
        <v>0.60581332767999951</v>
      </c>
      <c r="K40" s="34">
        <f>ETo!F56</f>
        <v>42968</v>
      </c>
      <c r="L40" s="35">
        <f>ETo!G56</f>
        <v>4.28</v>
      </c>
      <c r="M40" s="36" t="str">
        <f t="shared" si="3"/>
        <v>OK</v>
      </c>
      <c r="N40" s="9"/>
      <c r="O40" s="10"/>
      <c r="Q40" s="14"/>
      <c r="R40" s="11"/>
      <c r="S40" s="12"/>
      <c r="T40" s="10"/>
      <c r="V40" s="14"/>
      <c r="W40" s="11"/>
      <c r="X40" s="12"/>
      <c r="Y40" s="10"/>
    </row>
    <row r="41" spans="1:25" s="5" customFormat="1" ht="15.75" x14ac:dyDescent="0.3">
      <c r="A41"/>
      <c r="B41"/>
      <c r="C41"/>
      <c r="D41"/>
      <c r="E41"/>
      <c r="F41" s="17" t="e">
        <f t="shared" si="4"/>
        <v>#DIV/0!</v>
      </c>
      <c r="G41" s="88">
        <f t="shared" si="5"/>
        <v>42969</v>
      </c>
      <c r="H41" s="89" t="e">
        <f t="shared" si="0"/>
        <v>#N/A</v>
      </c>
      <c r="I41" s="89">
        <f t="shared" si="1"/>
        <v>0.48288888511111072</v>
      </c>
      <c r="J41" s="38">
        <f t="shared" si="2"/>
        <v>0.59535999455999944</v>
      </c>
      <c r="K41" s="34">
        <f>ETo!F57</f>
        <v>42969</v>
      </c>
      <c r="L41" s="35">
        <f>ETo!G57</f>
        <v>1.27</v>
      </c>
      <c r="M41" s="36" t="str">
        <f t="shared" si="3"/>
        <v>OK</v>
      </c>
      <c r="N41" s="9"/>
      <c r="O41" s="10"/>
      <c r="Q41" s="14"/>
      <c r="R41" s="11"/>
      <c r="S41" s="12"/>
      <c r="T41" s="10"/>
      <c r="V41" s="14"/>
      <c r="W41" s="11"/>
      <c r="X41" s="12"/>
      <c r="Y41" s="10"/>
    </row>
    <row r="42" spans="1:25" s="5" customFormat="1" ht="15.75" x14ac:dyDescent="0.3">
      <c r="A42"/>
      <c r="B42"/>
      <c r="C42"/>
      <c r="D42"/>
      <c r="E42"/>
      <c r="F42" s="17" t="e">
        <f t="shared" si="4"/>
        <v>#DIV/0!</v>
      </c>
      <c r="G42" s="88">
        <f t="shared" si="5"/>
        <v>42970</v>
      </c>
      <c r="H42" s="89" t="e">
        <f t="shared" si="0"/>
        <v>#N/A</v>
      </c>
      <c r="I42" s="89">
        <f t="shared" si="1"/>
        <v>0.47562962599999958</v>
      </c>
      <c r="J42" s="38">
        <f t="shared" si="2"/>
        <v>0.58490666143999936</v>
      </c>
      <c r="K42" s="34">
        <f>ETo!F58</f>
        <v>42970</v>
      </c>
      <c r="L42" s="35">
        <f>ETo!G58</f>
        <v>2.38</v>
      </c>
      <c r="M42" s="36" t="str">
        <f t="shared" si="3"/>
        <v>OK</v>
      </c>
      <c r="N42" s="9"/>
      <c r="O42" s="10"/>
      <c r="Q42" s="14"/>
      <c r="R42" s="11"/>
      <c r="S42" s="12"/>
      <c r="T42" s="10"/>
      <c r="V42" s="14"/>
      <c r="W42" s="11"/>
      <c r="X42" s="12"/>
      <c r="Y42" s="10"/>
    </row>
    <row r="43" spans="1:25" s="5" customFormat="1" ht="15.75" x14ac:dyDescent="0.3">
      <c r="A43"/>
      <c r="B43"/>
      <c r="C43"/>
      <c r="D43"/>
      <c r="E43"/>
      <c r="F43" s="17" t="e">
        <f t="shared" si="4"/>
        <v>#DIV/0!</v>
      </c>
      <c r="G43" s="88">
        <f t="shared" si="5"/>
        <v>42971</v>
      </c>
      <c r="H43" s="89" t="e">
        <f t="shared" si="0"/>
        <v>#N/A</v>
      </c>
      <c r="I43" s="89">
        <f t="shared" si="1"/>
        <v>0.46837036688888845</v>
      </c>
      <c r="J43" s="38">
        <f t="shared" si="2"/>
        <v>0.5744533283199994</v>
      </c>
      <c r="K43" s="34">
        <f>ETo!F59</f>
        <v>42971</v>
      </c>
      <c r="L43" s="35">
        <f>ETo!G59</f>
        <v>1.72</v>
      </c>
      <c r="M43" s="36" t="str">
        <f t="shared" si="3"/>
        <v>OK</v>
      </c>
      <c r="N43" s="9"/>
      <c r="O43" s="10"/>
      <c r="Q43" s="14"/>
      <c r="R43" s="11"/>
      <c r="S43" s="12"/>
      <c r="T43" s="10"/>
      <c r="V43" s="14"/>
      <c r="W43" s="11"/>
      <c r="X43" s="12"/>
      <c r="Y43" s="10"/>
    </row>
    <row r="44" spans="1:25" s="5" customFormat="1" ht="15.75" x14ac:dyDescent="0.3">
      <c r="A44"/>
      <c r="B44"/>
      <c r="C44"/>
      <c r="D44"/>
      <c r="E44"/>
      <c r="F44" s="17" t="e">
        <f t="shared" si="4"/>
        <v>#DIV/0!</v>
      </c>
      <c r="G44" s="88">
        <f t="shared" si="5"/>
        <v>42972</v>
      </c>
      <c r="H44" s="89" t="e">
        <f t="shared" si="0"/>
        <v>#N/A</v>
      </c>
      <c r="I44" s="89">
        <f t="shared" si="1"/>
        <v>0.46111110777777731</v>
      </c>
      <c r="J44" s="38">
        <f t="shared" si="2"/>
        <v>0.56399999519999933</v>
      </c>
      <c r="K44" s="34">
        <f>ETo!F60</f>
        <v>42972</v>
      </c>
      <c r="L44" s="35">
        <f>ETo!G60</f>
        <v>2.34</v>
      </c>
      <c r="M44" s="36" t="str">
        <f t="shared" si="3"/>
        <v>OK</v>
      </c>
      <c r="N44" s="9"/>
      <c r="O44" s="10"/>
      <c r="Q44" s="14"/>
      <c r="R44" s="11"/>
      <c r="S44" s="12"/>
      <c r="T44" s="10"/>
      <c r="V44" s="14"/>
      <c r="W44" s="11"/>
      <c r="X44" s="12"/>
      <c r="Y44" s="10"/>
    </row>
    <row r="45" spans="1:25" s="5" customFormat="1" ht="14.45" x14ac:dyDescent="0.35">
      <c r="A45"/>
      <c r="B45"/>
      <c r="C45"/>
      <c r="D45"/>
      <c r="E45"/>
      <c r="F45" s="17"/>
      <c r="G45" s="88">
        <f t="shared" si="5"/>
        <v>42973</v>
      </c>
      <c r="H45" s="89" t="e">
        <f t="shared" si="0"/>
        <v>#N/A</v>
      </c>
      <c r="I45" s="89">
        <f t="shared" si="1"/>
        <v>0.45385184866666617</v>
      </c>
      <c r="J45" s="38">
        <f t="shared" si="2"/>
        <v>0.55354666207999925</v>
      </c>
      <c r="K45" s="34">
        <f>ETo!F61</f>
        <v>42973</v>
      </c>
      <c r="L45" s="35">
        <f>ETo!G61</f>
        <v>2.98</v>
      </c>
      <c r="M45" s="36" t="str">
        <f t="shared" si="3"/>
        <v>OK</v>
      </c>
      <c r="N45" s="9"/>
      <c r="O45" s="10"/>
      <c r="Q45" s="14"/>
      <c r="R45" s="11"/>
      <c r="S45" s="12"/>
      <c r="T45" s="10"/>
      <c r="V45" s="14"/>
      <c r="W45" s="11"/>
      <c r="X45" s="12"/>
      <c r="Y45" s="10"/>
    </row>
    <row r="46" spans="1:25" s="5" customFormat="1" ht="14.45" x14ac:dyDescent="0.35">
      <c r="A46"/>
      <c r="B46"/>
      <c r="C46"/>
      <c r="D46"/>
      <c r="E46"/>
      <c r="F46" s="17"/>
      <c r="G46" s="88">
        <f t="shared" si="5"/>
        <v>42974</v>
      </c>
      <c r="H46" s="89" t="e">
        <f t="shared" si="0"/>
        <v>#N/A</v>
      </c>
      <c r="I46" s="89">
        <f t="shared" si="1"/>
        <v>0.44659258955555503</v>
      </c>
      <c r="J46" s="38">
        <f t="shared" si="2"/>
        <v>0.54309332895999929</v>
      </c>
      <c r="K46" s="34">
        <f>ETo!F62</f>
        <v>42974</v>
      </c>
      <c r="L46" s="35">
        <f>ETo!G62</f>
        <v>1.95</v>
      </c>
      <c r="M46" s="36" t="str">
        <f t="shared" si="3"/>
        <v>OK</v>
      </c>
      <c r="N46" s="9"/>
      <c r="O46" s="10"/>
      <c r="Q46" s="14"/>
      <c r="R46" s="11"/>
      <c r="S46" s="12"/>
      <c r="T46" s="10"/>
      <c r="V46" s="14"/>
      <c r="W46" s="11"/>
      <c r="X46" s="12"/>
      <c r="Y46" s="10"/>
    </row>
    <row r="47" spans="1:25" s="5" customFormat="1" ht="14.45" x14ac:dyDescent="0.35">
      <c r="A47"/>
      <c r="B47"/>
      <c r="C47"/>
      <c r="D47"/>
      <c r="E47"/>
      <c r="F47" s="17"/>
      <c r="G47" s="88">
        <f t="shared" si="5"/>
        <v>42975</v>
      </c>
      <c r="H47" s="89" t="e">
        <f t="shared" si="0"/>
        <v>#N/A</v>
      </c>
      <c r="I47" s="89">
        <f t="shared" si="1"/>
        <v>0.43933333044444389</v>
      </c>
      <c r="J47" s="38">
        <f t="shared" si="2"/>
        <v>0.53263999583999921</v>
      </c>
      <c r="K47" s="34">
        <f>ETo!F63</f>
        <v>42975</v>
      </c>
      <c r="L47" s="35">
        <f>ETo!G63</f>
        <v>2.39</v>
      </c>
      <c r="M47" s="36" t="str">
        <f t="shared" si="3"/>
        <v>OK</v>
      </c>
      <c r="N47" s="9"/>
      <c r="O47" s="10"/>
      <c r="Q47" s="14"/>
      <c r="R47" s="11"/>
      <c r="S47" s="12"/>
      <c r="T47" s="10"/>
      <c r="V47" s="14"/>
      <c r="W47" s="11"/>
      <c r="X47" s="12"/>
      <c r="Y47" s="10"/>
    </row>
    <row r="48" spans="1:25" s="5" customFormat="1" ht="14.45" x14ac:dyDescent="0.35">
      <c r="A48"/>
      <c r="B48"/>
      <c r="C48"/>
      <c r="D48"/>
      <c r="E48"/>
      <c r="F48" s="17"/>
      <c r="G48" s="88">
        <f t="shared" si="5"/>
        <v>42976</v>
      </c>
      <c r="H48" s="89" t="e">
        <f t="shared" si="0"/>
        <v>#N/A</v>
      </c>
      <c r="I48" s="89">
        <f t="shared" si="1"/>
        <v>0.43207407133333275</v>
      </c>
      <c r="J48" s="38">
        <f t="shared" si="2"/>
        <v>0.52218666271999914</v>
      </c>
      <c r="K48" s="34">
        <f>ETo!F64</f>
        <v>42976</v>
      </c>
      <c r="L48" s="35">
        <f>ETo!G64</f>
        <v>2.82</v>
      </c>
      <c r="M48" s="36" t="str">
        <f t="shared" si="3"/>
        <v>OK</v>
      </c>
      <c r="N48" s="9"/>
      <c r="O48" s="10"/>
      <c r="Q48" s="14"/>
      <c r="R48" s="11"/>
      <c r="S48" s="12"/>
      <c r="T48" s="10"/>
      <c r="V48" s="14"/>
      <c r="W48" s="11"/>
      <c r="X48" s="12"/>
      <c r="Y48" s="10"/>
    </row>
    <row r="49" spans="1:25" s="5" customFormat="1" ht="14.45" x14ac:dyDescent="0.35">
      <c r="A49"/>
      <c r="B49"/>
      <c r="C49"/>
      <c r="D49"/>
      <c r="E49"/>
      <c r="F49" s="17"/>
      <c r="G49" s="88">
        <f t="shared" si="5"/>
        <v>42977</v>
      </c>
      <c r="H49" s="89" t="e">
        <f t="shared" si="0"/>
        <v>#N/A</v>
      </c>
      <c r="I49" s="89">
        <f t="shared" si="1"/>
        <v>0.42481481222222162</v>
      </c>
      <c r="J49" s="38">
        <f t="shared" si="2"/>
        <v>0.51173332959999918</v>
      </c>
      <c r="K49" s="34">
        <f>ETo!F65</f>
        <v>42977</v>
      </c>
      <c r="L49" s="35">
        <f>ETo!G65</f>
        <v>3.07</v>
      </c>
      <c r="M49" s="36" t="str">
        <f t="shared" si="3"/>
        <v>OK</v>
      </c>
      <c r="N49" s="9"/>
      <c r="O49" s="10"/>
      <c r="Q49" s="14"/>
      <c r="R49" s="11"/>
      <c r="S49" s="12"/>
      <c r="T49" s="10"/>
      <c r="V49" s="14"/>
      <c r="W49" s="11"/>
      <c r="X49" s="12"/>
      <c r="Y49" s="10"/>
    </row>
    <row r="50" spans="1:25" s="5" customFormat="1" ht="14.45" x14ac:dyDescent="0.35">
      <c r="A50"/>
      <c r="B50"/>
      <c r="C50"/>
      <c r="D50"/>
      <c r="E50"/>
      <c r="F50" s="17"/>
      <c r="G50" s="88">
        <f t="shared" si="5"/>
        <v>42978</v>
      </c>
      <c r="H50" s="89" t="e">
        <f t="shared" si="0"/>
        <v>#N/A</v>
      </c>
      <c r="I50" s="89">
        <f t="shared" si="1"/>
        <v>0.41755555311111048</v>
      </c>
      <c r="J50" s="38">
        <f t="shared" si="2"/>
        <v>0.5012799964799991</v>
      </c>
      <c r="K50" s="34">
        <f>ETo!F66</f>
        <v>42978</v>
      </c>
      <c r="L50" s="35">
        <f>ETo!G66</f>
        <v>2.3199999999999998</v>
      </c>
      <c r="M50" s="36" t="str">
        <f t="shared" si="3"/>
        <v>OK</v>
      </c>
      <c r="N50" s="9"/>
      <c r="O50" s="10"/>
      <c r="Q50" s="14"/>
      <c r="R50" s="11"/>
      <c r="S50" s="12"/>
      <c r="T50" s="10"/>
      <c r="V50" s="14"/>
      <c r="W50" s="11"/>
      <c r="X50" s="12"/>
      <c r="Y50" s="10"/>
    </row>
    <row r="51" spans="1:25" s="5" customFormat="1" ht="14.45" x14ac:dyDescent="0.35">
      <c r="A51"/>
      <c r="B51"/>
      <c r="C51"/>
      <c r="D51"/>
      <c r="E51"/>
      <c r="F51" s="17"/>
      <c r="G51" s="88">
        <f t="shared" si="5"/>
        <v>42979</v>
      </c>
      <c r="H51" s="89" t="e">
        <f t="shared" si="0"/>
        <v>#N/A</v>
      </c>
      <c r="I51" s="89">
        <f t="shared" si="1"/>
        <v>0.41029629399999934</v>
      </c>
      <c r="J51" s="38">
        <f t="shared" si="2"/>
        <v>0.49082666335999903</v>
      </c>
      <c r="K51" s="34">
        <f>ETo!F67</f>
        <v>42979</v>
      </c>
      <c r="L51" s="35">
        <f>ETo!G67</f>
        <v>2.62</v>
      </c>
      <c r="M51" s="36" t="str">
        <f t="shared" si="3"/>
        <v>OK</v>
      </c>
      <c r="N51" s="9"/>
      <c r="O51" s="10"/>
      <c r="Q51" s="14"/>
      <c r="R51" s="11"/>
      <c r="S51" s="12"/>
      <c r="T51" s="10"/>
      <c r="V51" s="14"/>
      <c r="W51" s="11"/>
      <c r="X51" s="12"/>
      <c r="Y51" s="10"/>
    </row>
    <row r="52" spans="1:25" s="5" customFormat="1" ht="14.45" x14ac:dyDescent="0.35">
      <c r="A52"/>
      <c r="B52"/>
      <c r="C52"/>
      <c r="D52"/>
      <c r="E52"/>
      <c r="F52" s="17"/>
      <c r="G52" s="88">
        <f t="shared" si="5"/>
        <v>42980</v>
      </c>
      <c r="H52" s="89" t="e">
        <f t="shared" si="0"/>
        <v>#N/A</v>
      </c>
      <c r="I52" s="89">
        <f t="shared" si="1"/>
        <v>0.4030370348888882</v>
      </c>
      <c r="J52" s="38">
        <f t="shared" si="2"/>
        <v>0.48037333023999906</v>
      </c>
      <c r="K52" s="34">
        <f>ETo!F68</f>
        <v>42980</v>
      </c>
      <c r="L52" s="35">
        <f>ETo!G68</f>
        <v>3.21</v>
      </c>
      <c r="M52" s="36" t="str">
        <f t="shared" si="3"/>
        <v>OK</v>
      </c>
      <c r="N52" s="9"/>
      <c r="O52" s="10"/>
      <c r="Q52" s="14"/>
      <c r="R52" s="11"/>
      <c r="S52" s="12"/>
      <c r="T52" s="10"/>
      <c r="V52" s="14"/>
      <c r="W52" s="11"/>
      <c r="X52" s="12"/>
      <c r="Y52" s="10"/>
    </row>
    <row r="53" spans="1:25" s="5" customFormat="1" ht="14.45" x14ac:dyDescent="0.35">
      <c r="A53"/>
      <c r="B53"/>
      <c r="C53"/>
      <c r="D53"/>
      <c r="E53"/>
      <c r="F53" s="17"/>
      <c r="G53" s="88">
        <f t="shared" si="5"/>
        <v>42981</v>
      </c>
      <c r="H53" s="89" t="e">
        <f t="shared" si="0"/>
        <v>#N/A</v>
      </c>
      <c r="I53" s="89">
        <f t="shared" si="1"/>
        <v>0.39577777577777706</v>
      </c>
      <c r="J53" s="38">
        <f t="shared" si="2"/>
        <v>0.46991999711999899</v>
      </c>
      <c r="K53" s="34">
        <f>ETo!F69</f>
        <v>42981</v>
      </c>
      <c r="L53" s="35">
        <f>ETo!G69</f>
        <v>2.16</v>
      </c>
      <c r="M53" s="36" t="str">
        <f t="shared" si="3"/>
        <v>OK</v>
      </c>
      <c r="N53" s="9"/>
      <c r="O53" s="10"/>
      <c r="Q53" s="14"/>
      <c r="R53" s="11"/>
      <c r="S53" s="12"/>
      <c r="T53" s="10"/>
      <c r="V53" s="14"/>
      <c r="W53" s="11"/>
      <c r="X53" s="12"/>
      <c r="Y53" s="10"/>
    </row>
    <row r="54" spans="1:25" s="5" customFormat="1" ht="14.45" x14ac:dyDescent="0.35">
      <c r="A54"/>
      <c r="B54"/>
      <c r="C54"/>
      <c r="D54"/>
      <c r="E54"/>
      <c r="F54" s="17"/>
      <c r="G54" s="88">
        <f t="shared" si="5"/>
        <v>42982</v>
      </c>
      <c r="H54" s="89">
        <f t="shared" si="0"/>
        <v>0.38851851666666598</v>
      </c>
      <c r="I54" s="89">
        <f t="shared" si="1"/>
        <v>0.38851851666666598</v>
      </c>
      <c r="J54" s="38">
        <f t="shared" si="2"/>
        <v>0.45946666399999903</v>
      </c>
      <c r="K54" s="34">
        <f>ETo!F70</f>
        <v>42982</v>
      </c>
      <c r="L54" s="35">
        <f>ETo!G70</f>
        <v>3.88</v>
      </c>
      <c r="M54" s="36" t="str">
        <f t="shared" si="3"/>
        <v>OK</v>
      </c>
      <c r="N54" s="9"/>
      <c r="O54" s="10"/>
      <c r="Q54" s="14"/>
      <c r="R54" s="11"/>
      <c r="S54" s="12"/>
      <c r="T54" s="10"/>
      <c r="V54" s="14"/>
      <c r="W54" s="11"/>
      <c r="X54" s="12"/>
      <c r="Y54" s="10"/>
    </row>
    <row r="55" spans="1:25" s="5" customFormat="1" ht="14.45" x14ac:dyDescent="0.35">
      <c r="A55"/>
      <c r="B55"/>
      <c r="C55"/>
      <c r="D55"/>
      <c r="E55"/>
      <c r="F55" s="17"/>
      <c r="G55" s="88">
        <f t="shared" si="5"/>
        <v>42983</v>
      </c>
      <c r="H55" s="89" t="e">
        <f t="shared" si="0"/>
        <v>#N/A</v>
      </c>
      <c r="I55" s="89">
        <f t="shared" si="1"/>
        <v>0.38031745857142796</v>
      </c>
      <c r="J55" s="38">
        <f t="shared" si="2"/>
        <v>0.44765714034285631</v>
      </c>
      <c r="K55" s="34">
        <f>ETo!F71</f>
        <v>42983</v>
      </c>
      <c r="L55" s="35">
        <f>ETo!G71</f>
        <v>3.97</v>
      </c>
      <c r="M55" s="36" t="str">
        <f t="shared" si="3"/>
        <v>OK</v>
      </c>
      <c r="N55" s="9"/>
      <c r="O55" s="10"/>
      <c r="Q55" s="14"/>
      <c r="R55" s="11"/>
      <c r="S55" s="12"/>
      <c r="T55" s="10"/>
      <c r="V55" s="14"/>
      <c r="W55" s="11"/>
      <c r="X55" s="12"/>
      <c r="Y55" s="10"/>
    </row>
    <row r="56" spans="1:25" s="5" customFormat="1" ht="14.45" x14ac:dyDescent="0.35">
      <c r="A56"/>
      <c r="B56"/>
      <c r="C56"/>
      <c r="D56"/>
      <c r="E56"/>
      <c r="F56" s="17"/>
      <c r="G56" s="88">
        <f t="shared" si="5"/>
        <v>42984</v>
      </c>
      <c r="H56" s="89" t="e">
        <f t="shared" si="0"/>
        <v>#N/A</v>
      </c>
      <c r="I56" s="89">
        <f t="shared" si="1"/>
        <v>0.37211640047618993</v>
      </c>
      <c r="J56" s="38">
        <f t="shared" si="2"/>
        <v>0.43584761668571348</v>
      </c>
      <c r="K56" s="34">
        <f>ETo!F72</f>
        <v>42984</v>
      </c>
      <c r="L56" s="35">
        <f>ETo!G72</f>
        <v>3.01</v>
      </c>
      <c r="M56" s="36" t="str">
        <f t="shared" si="3"/>
        <v>OK</v>
      </c>
      <c r="N56" s="9"/>
      <c r="O56" s="10"/>
      <c r="Q56" s="14"/>
      <c r="R56" s="11"/>
      <c r="S56" s="12"/>
      <c r="T56" s="10"/>
      <c r="V56" s="14"/>
      <c r="W56" s="11"/>
      <c r="X56" s="12"/>
      <c r="Y56" s="10"/>
    </row>
    <row r="57" spans="1:25" s="5" customFormat="1" ht="14.45" x14ac:dyDescent="0.35">
      <c r="A57"/>
      <c r="B57"/>
      <c r="C57"/>
      <c r="D57"/>
      <c r="E57"/>
      <c r="F57" s="17"/>
      <c r="G57" s="88">
        <f t="shared" si="5"/>
        <v>42985</v>
      </c>
      <c r="H57" s="89" t="e">
        <f t="shared" si="0"/>
        <v>#N/A</v>
      </c>
      <c r="I57" s="89">
        <f t="shared" si="1"/>
        <v>0.36391534238095191</v>
      </c>
      <c r="J57" s="38">
        <f t="shared" si="2"/>
        <v>0.42403809302857076</v>
      </c>
      <c r="K57" s="34">
        <f>ETo!F73</f>
        <v>42985</v>
      </c>
      <c r="L57" s="35">
        <f>ETo!G73</f>
        <v>1.7</v>
      </c>
      <c r="M57" s="36" t="str">
        <f t="shared" si="3"/>
        <v>OK</v>
      </c>
      <c r="N57" s="9"/>
      <c r="O57" s="10"/>
      <c r="Q57" s="14"/>
      <c r="R57" s="11"/>
      <c r="S57" s="12"/>
      <c r="T57" s="10"/>
      <c r="V57" s="14"/>
      <c r="W57" s="11"/>
      <c r="X57" s="12"/>
      <c r="Y57" s="10"/>
    </row>
    <row r="58" spans="1:25" s="5" customFormat="1" ht="14.45" x14ac:dyDescent="0.35">
      <c r="A58"/>
      <c r="B58"/>
      <c r="C58"/>
      <c r="D58"/>
      <c r="E58"/>
      <c r="F58" s="17"/>
      <c r="G58" s="88">
        <f t="shared" si="5"/>
        <v>42986</v>
      </c>
      <c r="H58" s="89" t="e">
        <f t="shared" si="0"/>
        <v>#N/A</v>
      </c>
      <c r="I58" s="89">
        <f t="shared" si="1"/>
        <v>0.35571428428571389</v>
      </c>
      <c r="J58" s="38">
        <f t="shared" si="2"/>
        <v>0.41222856937142804</v>
      </c>
      <c r="K58" s="34">
        <f>ETo!F74</f>
        <v>42986</v>
      </c>
      <c r="L58" s="35">
        <f>ETo!G74</f>
        <v>2.5299999999999998</v>
      </c>
      <c r="M58" s="36" t="str">
        <f t="shared" si="3"/>
        <v>OK</v>
      </c>
      <c r="N58" s="9"/>
      <c r="O58" s="10"/>
      <c r="Q58" s="14"/>
      <c r="R58" s="11"/>
      <c r="S58" s="12"/>
      <c r="T58" s="10"/>
      <c r="V58" s="14"/>
      <c r="W58" s="11"/>
      <c r="X58" s="12"/>
      <c r="Y58" s="10"/>
    </row>
    <row r="59" spans="1:25" s="5" customFormat="1" ht="14.45" x14ac:dyDescent="0.35">
      <c r="A59"/>
      <c r="B59"/>
      <c r="C59"/>
      <c r="D59"/>
      <c r="E59"/>
      <c r="F59" s="17"/>
      <c r="G59" s="88">
        <f t="shared" si="5"/>
        <v>42987</v>
      </c>
      <c r="H59" s="89" t="e">
        <f t="shared" si="0"/>
        <v>#N/A</v>
      </c>
      <c r="I59" s="89">
        <f t="shared" si="1"/>
        <v>0.34751322619047587</v>
      </c>
      <c r="J59" s="38">
        <f t="shared" si="2"/>
        <v>0.40041904571428522</v>
      </c>
      <c r="K59" s="34">
        <f>ETo!F75</f>
        <v>42987</v>
      </c>
      <c r="L59" s="35">
        <f>ETo!G75</f>
        <v>1.43</v>
      </c>
      <c r="M59" s="36" t="str">
        <f t="shared" si="3"/>
        <v>OK</v>
      </c>
      <c r="N59" s="9"/>
      <c r="O59" s="10"/>
      <c r="Q59" s="14"/>
      <c r="R59" s="11"/>
      <c r="S59" s="12"/>
      <c r="T59" s="10"/>
      <c r="V59" s="14"/>
      <c r="W59" s="11"/>
      <c r="X59" s="12"/>
      <c r="Y59" s="10"/>
    </row>
    <row r="60" spans="1:25" s="5" customFormat="1" ht="14.45" x14ac:dyDescent="0.35">
      <c r="A60"/>
      <c r="B60"/>
      <c r="C60"/>
      <c r="D60"/>
      <c r="E60"/>
      <c r="F60" s="17"/>
      <c r="G60" s="88">
        <f t="shared" si="5"/>
        <v>42988</v>
      </c>
      <c r="H60" s="89" t="e">
        <f t="shared" si="0"/>
        <v>#N/A</v>
      </c>
      <c r="I60" s="89">
        <f t="shared" si="1"/>
        <v>0.33931216809523784</v>
      </c>
      <c r="J60" s="38">
        <f t="shared" si="2"/>
        <v>0.3886095220571425</v>
      </c>
      <c r="K60" s="34">
        <f>ETo!F76</f>
        <v>42988</v>
      </c>
      <c r="L60" s="35">
        <f>ETo!G76</f>
        <v>2.72</v>
      </c>
      <c r="M60" s="36" t="str">
        <f t="shared" si="3"/>
        <v>OK</v>
      </c>
      <c r="N60" s="9"/>
      <c r="O60" s="10"/>
      <c r="Q60" s="14"/>
      <c r="R60" s="11"/>
      <c r="S60" s="12"/>
      <c r="T60" s="10"/>
      <c r="V60" s="14"/>
      <c r="W60" s="11"/>
      <c r="X60" s="12"/>
      <c r="Y60" s="10"/>
    </row>
    <row r="61" spans="1:25" s="5" customFormat="1" ht="14.45" x14ac:dyDescent="0.35">
      <c r="A61"/>
      <c r="B61"/>
      <c r="C61"/>
      <c r="D61"/>
      <c r="E61"/>
      <c r="F61" s="17"/>
      <c r="G61" s="88">
        <f t="shared" si="5"/>
        <v>42989</v>
      </c>
      <c r="H61" s="89">
        <f t="shared" si="0"/>
        <v>0.33111110999999999</v>
      </c>
      <c r="I61" s="89">
        <f t="shared" si="1"/>
        <v>0.33111110999999999</v>
      </c>
      <c r="J61" s="38">
        <f t="shared" si="2"/>
        <v>0.3767999984</v>
      </c>
      <c r="K61" s="34">
        <f>ETo!F77</f>
        <v>42989</v>
      </c>
      <c r="L61" s="35">
        <f>ETo!G77</f>
        <v>3.18</v>
      </c>
      <c r="M61" s="36" t="str">
        <f t="shared" si="3"/>
        <v>OK</v>
      </c>
      <c r="N61" s="9"/>
      <c r="O61" s="10"/>
      <c r="Q61" s="14"/>
      <c r="R61" s="11"/>
      <c r="S61" s="12"/>
      <c r="T61" s="10"/>
      <c r="V61" s="14"/>
      <c r="W61" s="11"/>
      <c r="X61" s="12"/>
      <c r="Y61" s="10"/>
    </row>
    <row r="62" spans="1:25" s="5" customFormat="1" ht="14.45" x14ac:dyDescent="0.35">
      <c r="A62"/>
      <c r="B62"/>
      <c r="C62"/>
      <c r="D62"/>
      <c r="E62"/>
      <c r="F62" s="17"/>
      <c r="G62" s="88">
        <f t="shared" si="5"/>
        <v>42990</v>
      </c>
      <c r="H62" s="89" t="e">
        <f t="shared" si="0"/>
        <v>#N/A</v>
      </c>
      <c r="I62" s="89">
        <f t="shared" si="1"/>
        <v>0.32637036933333319</v>
      </c>
      <c r="J62" s="38">
        <f t="shared" si="2"/>
        <v>0.36997333183999981</v>
      </c>
      <c r="K62" s="34">
        <f>ETo!F78</f>
        <v>42990</v>
      </c>
      <c r="L62" s="35">
        <f>ETo!G78</f>
        <v>2.36</v>
      </c>
      <c r="M62" s="36" t="str">
        <f t="shared" si="3"/>
        <v>OK</v>
      </c>
      <c r="N62" s="9"/>
      <c r="O62" s="10"/>
      <c r="Q62" s="14"/>
      <c r="R62" s="11"/>
      <c r="S62" s="12"/>
      <c r="T62" s="10"/>
      <c r="V62" s="14"/>
      <c r="W62" s="11"/>
      <c r="X62" s="12"/>
      <c r="Y62" s="10"/>
    </row>
    <row r="63" spans="1:25" s="5" customFormat="1" ht="14.45" x14ac:dyDescent="0.35">
      <c r="A63"/>
      <c r="B63"/>
      <c r="C63"/>
      <c r="D63"/>
      <c r="E63"/>
      <c r="F63" s="17"/>
      <c r="G63" s="88">
        <f t="shared" si="5"/>
        <v>42991</v>
      </c>
      <c r="H63" s="89" t="e">
        <f t="shared" si="0"/>
        <v>#N/A</v>
      </c>
      <c r="I63" s="89">
        <f t="shared" si="1"/>
        <v>0.32162962866666639</v>
      </c>
      <c r="J63" s="38">
        <f t="shared" si="2"/>
        <v>0.36314666527999961</v>
      </c>
      <c r="K63" s="34">
        <f>ETo!F79</f>
        <v>42991</v>
      </c>
      <c r="L63" s="35">
        <f>ETo!G79</f>
        <v>3.17</v>
      </c>
      <c r="M63" s="36" t="str">
        <f t="shared" si="3"/>
        <v>OK</v>
      </c>
      <c r="N63" s="9"/>
      <c r="O63" s="10"/>
      <c r="Q63" s="14"/>
      <c r="R63" s="11"/>
      <c r="S63" s="12"/>
      <c r="T63" s="10"/>
      <c r="V63" s="14"/>
      <c r="W63" s="11"/>
      <c r="X63" s="12"/>
      <c r="Y63" s="10"/>
    </row>
    <row r="64" spans="1:25" s="5" customFormat="1" ht="14.45" x14ac:dyDescent="0.35">
      <c r="A64"/>
      <c r="B64"/>
      <c r="C64"/>
      <c r="D64"/>
      <c r="E64"/>
      <c r="F64" s="17"/>
      <c r="G64" s="88">
        <f t="shared" si="5"/>
        <v>42992</v>
      </c>
      <c r="H64" s="89" t="e">
        <f t="shared" si="0"/>
        <v>#N/A</v>
      </c>
      <c r="I64" s="89">
        <f t="shared" si="1"/>
        <v>0.31688888799999959</v>
      </c>
      <c r="J64" s="38">
        <f t="shared" si="2"/>
        <v>0.35631999871999942</v>
      </c>
      <c r="K64" s="34">
        <f>ETo!F80</f>
        <v>42992</v>
      </c>
      <c r="L64" s="35">
        <f>ETo!G80</f>
        <v>3.47</v>
      </c>
      <c r="M64" s="36" t="str">
        <f t="shared" si="3"/>
        <v>OK</v>
      </c>
      <c r="N64" s="9"/>
      <c r="O64" s="10"/>
      <c r="Q64" s="14"/>
      <c r="R64" s="11"/>
      <c r="S64" s="12"/>
      <c r="T64" s="10"/>
      <c r="V64" s="14"/>
      <c r="W64" s="11"/>
      <c r="X64" s="12"/>
      <c r="Y64" s="10"/>
    </row>
    <row r="65" spans="1:25" s="5" customFormat="1" ht="14.45" x14ac:dyDescent="0.35">
      <c r="A65"/>
      <c r="B65"/>
      <c r="C65"/>
      <c r="D65"/>
      <c r="E65"/>
      <c r="F65" s="17"/>
      <c r="G65" s="88">
        <f t="shared" si="5"/>
        <v>42993</v>
      </c>
      <c r="H65" s="89" t="e">
        <f t="shared" si="0"/>
        <v>#N/A</v>
      </c>
      <c r="I65" s="89">
        <f t="shared" si="1"/>
        <v>0.31214814733333279</v>
      </c>
      <c r="J65" s="38">
        <f t="shared" si="2"/>
        <v>0.34949333215999923</v>
      </c>
      <c r="K65" s="34">
        <f>ETo!F81</f>
        <v>42993</v>
      </c>
      <c r="L65" s="35">
        <f>ETo!G81</f>
        <v>4.37</v>
      </c>
      <c r="M65" s="36" t="str">
        <f t="shared" si="3"/>
        <v>OK</v>
      </c>
      <c r="N65" s="9"/>
      <c r="O65" s="10"/>
      <c r="Q65" s="14"/>
      <c r="R65" s="11"/>
      <c r="S65" s="12"/>
      <c r="T65" s="10"/>
      <c r="V65" s="14"/>
      <c r="W65" s="11"/>
      <c r="X65" s="12"/>
      <c r="Y65" s="10"/>
    </row>
    <row r="66" spans="1:25" s="5" customFormat="1" ht="14.45" x14ac:dyDescent="0.35">
      <c r="A66"/>
      <c r="B66"/>
      <c r="C66"/>
      <c r="D66"/>
      <c r="E66"/>
      <c r="F66" s="17"/>
      <c r="G66" s="88">
        <f t="shared" si="5"/>
        <v>42994</v>
      </c>
      <c r="H66" s="89">
        <f t="shared" si="0"/>
        <v>0.30740740666666599</v>
      </c>
      <c r="I66" s="89">
        <f t="shared" si="1"/>
        <v>0.30740740666666599</v>
      </c>
      <c r="J66" s="38">
        <f t="shared" si="2"/>
        <v>0.34266666559999903</v>
      </c>
      <c r="K66" s="34">
        <f>ETo!F82</f>
        <v>42994</v>
      </c>
      <c r="L66" s="35">
        <f>ETo!G82</f>
        <v>3.33</v>
      </c>
      <c r="M66" s="36" t="str">
        <f t="shared" si="3"/>
        <v>OK</v>
      </c>
      <c r="N66" s="9"/>
      <c r="O66" s="10"/>
      <c r="Q66" s="14"/>
      <c r="R66" s="11"/>
      <c r="S66" s="12"/>
      <c r="T66" s="10"/>
      <c r="V66" s="14"/>
      <c r="W66" s="11"/>
      <c r="X66" s="12"/>
      <c r="Y66" s="10"/>
    </row>
    <row r="67" spans="1:25" s="5" customFormat="1" ht="14.45" x14ac:dyDescent="0.35">
      <c r="A67"/>
      <c r="B67"/>
      <c r="C67"/>
      <c r="D67"/>
      <c r="E67"/>
      <c r="F67" s="17"/>
      <c r="G67" s="88">
        <f t="shared" si="5"/>
        <v>42995</v>
      </c>
      <c r="H67" s="89" t="e">
        <f t="shared" si="0"/>
        <v>#N/A</v>
      </c>
      <c r="I67" s="89">
        <f t="shared" si="1"/>
        <v>0.3062962953333328</v>
      </c>
      <c r="J67" s="38">
        <f t="shared" si="2"/>
        <v>0.34106666527999918</v>
      </c>
      <c r="K67" s="34">
        <f>ETo!F83</f>
        <v>42995</v>
      </c>
      <c r="L67" s="35">
        <f>ETo!G83</f>
        <v>1.97</v>
      </c>
      <c r="M67" s="36" t="str">
        <f t="shared" si="3"/>
        <v>OK</v>
      </c>
      <c r="N67" s="9"/>
      <c r="O67" s="10"/>
      <c r="Q67" s="14"/>
      <c r="R67" s="11"/>
      <c r="S67" s="12"/>
      <c r="T67" s="10"/>
      <c r="V67" s="14"/>
      <c r="W67" s="11"/>
      <c r="X67" s="12"/>
      <c r="Y67" s="10"/>
    </row>
    <row r="68" spans="1:25" s="5" customFormat="1" ht="14.45" x14ac:dyDescent="0.35">
      <c r="A68"/>
      <c r="B68"/>
      <c r="C68"/>
      <c r="D68"/>
      <c r="E68"/>
      <c r="F68" s="17"/>
      <c r="G68" s="88">
        <f t="shared" si="5"/>
        <v>42996</v>
      </c>
      <c r="H68" s="89" t="e">
        <f t="shared" si="0"/>
        <v>#N/A</v>
      </c>
      <c r="I68" s="89">
        <f t="shared" si="1"/>
        <v>0.30518518399999961</v>
      </c>
      <c r="J68" s="38">
        <f t="shared" si="2"/>
        <v>0.33946666495999944</v>
      </c>
      <c r="K68" s="34">
        <f>ETo!F84</f>
        <v>42996</v>
      </c>
      <c r="L68" s="35">
        <f>ETo!G84</f>
        <v>2.3199999999999998</v>
      </c>
      <c r="M68" s="36" t="str">
        <f t="shared" si="3"/>
        <v>OK</v>
      </c>
      <c r="N68" s="9"/>
      <c r="O68" s="10"/>
      <c r="Q68" s="14"/>
      <c r="R68" s="11"/>
      <c r="S68" s="12"/>
      <c r="T68" s="10"/>
      <c r="V68" s="14"/>
      <c r="W68" s="11"/>
      <c r="X68" s="12"/>
      <c r="Y68" s="10"/>
    </row>
    <row r="69" spans="1:25" s="5" customFormat="1" ht="14.45" x14ac:dyDescent="0.35">
      <c r="A69"/>
      <c r="B69"/>
      <c r="C69"/>
      <c r="D69"/>
      <c r="E69"/>
      <c r="F69" s="17"/>
      <c r="G69" s="88">
        <f t="shared" si="5"/>
        <v>42997</v>
      </c>
      <c r="H69" s="89" t="e">
        <f t="shared" si="0"/>
        <v>#N/A</v>
      </c>
      <c r="I69" s="89">
        <f t="shared" si="1"/>
        <v>0.30407407266666642</v>
      </c>
      <c r="J69" s="38">
        <f t="shared" si="2"/>
        <v>0.33786666463999959</v>
      </c>
      <c r="K69" s="34">
        <f>ETo!F85</f>
        <v>42997</v>
      </c>
      <c r="L69" s="35">
        <f>ETo!G85</f>
        <v>2.36</v>
      </c>
      <c r="M69" s="36" t="str">
        <f t="shared" si="3"/>
        <v>OK</v>
      </c>
      <c r="N69" s="9"/>
      <c r="O69" s="10"/>
      <c r="Q69" s="14"/>
      <c r="R69" s="11"/>
      <c r="S69" s="12"/>
      <c r="T69" s="10"/>
      <c r="V69" s="14"/>
      <c r="W69" s="11"/>
      <c r="X69" s="12"/>
      <c r="Y69" s="10"/>
    </row>
    <row r="70" spans="1:25" s="5" customFormat="1" ht="14.45" x14ac:dyDescent="0.35">
      <c r="A70"/>
      <c r="B70"/>
      <c r="C70"/>
      <c r="D70"/>
      <c r="E70"/>
      <c r="F70" s="17"/>
      <c r="G70" s="88">
        <f t="shared" si="5"/>
        <v>42998</v>
      </c>
      <c r="H70" s="89" t="e">
        <f t="shared" ref="H70:H133" si="6">VLOOKUP(G70,$A$6:$F$261,5,FALSE)</f>
        <v>#N/A</v>
      </c>
      <c r="I70" s="89">
        <f t="shared" ref="I70:I133" si="7">IF(ISERROR(H70),I69+VLOOKUP(G70,$A$6:$F$261,6,TRUE),H70)</f>
        <v>0.30296296133333322</v>
      </c>
      <c r="J70" s="38">
        <f t="shared" si="2"/>
        <v>0.33626666431999985</v>
      </c>
      <c r="K70" s="34">
        <f>ETo!F86</f>
        <v>42998</v>
      </c>
      <c r="L70" s="35">
        <f>ETo!G86</f>
        <v>3.37</v>
      </c>
      <c r="M70" s="36" t="str">
        <f t="shared" si="3"/>
        <v>OK</v>
      </c>
      <c r="N70" s="9"/>
      <c r="O70" s="10"/>
      <c r="Q70" s="14"/>
      <c r="R70" s="11"/>
      <c r="S70" s="12"/>
      <c r="T70" s="10"/>
      <c r="V70" s="14"/>
      <c r="W70" s="11"/>
      <c r="X70" s="12"/>
      <c r="Y70" s="10"/>
    </row>
    <row r="71" spans="1:25" s="5" customFormat="1" ht="14.45" x14ac:dyDescent="0.35">
      <c r="A71"/>
      <c r="B71"/>
      <c r="C71"/>
      <c r="D71"/>
      <c r="E71"/>
      <c r="F71" s="17"/>
      <c r="G71" s="88">
        <f t="shared" si="5"/>
        <v>42999</v>
      </c>
      <c r="H71" s="89">
        <f t="shared" si="6"/>
        <v>0.30185184999999998</v>
      </c>
      <c r="I71" s="89">
        <f t="shared" si="7"/>
        <v>0.30185184999999998</v>
      </c>
      <c r="J71" s="38">
        <f t="shared" ref="J71:J134" si="8">+I71*1.44-0.1</f>
        <v>0.33466666399999989</v>
      </c>
      <c r="K71" s="34">
        <f>ETo!F87</f>
        <v>42999</v>
      </c>
      <c r="L71" s="35">
        <f>ETo!G87</f>
        <v>3.96</v>
      </c>
      <c r="M71" s="36" t="str">
        <f t="shared" ref="M71:M134" si="9">+IF(K71=G71,"OK","OJO")</f>
        <v>OK</v>
      </c>
      <c r="N71" s="9"/>
      <c r="O71" s="10"/>
      <c r="Q71" s="14"/>
      <c r="R71" s="11"/>
      <c r="S71" s="12"/>
      <c r="T71" s="10"/>
      <c r="V71" s="14"/>
      <c r="W71" s="11"/>
      <c r="X71" s="12"/>
      <c r="Y71" s="10"/>
    </row>
    <row r="72" spans="1:25" s="5" customFormat="1" ht="14.45" x14ac:dyDescent="0.35">
      <c r="A72"/>
      <c r="B72"/>
      <c r="C72"/>
      <c r="D72"/>
      <c r="E72"/>
      <c r="F72" s="17"/>
      <c r="G72" s="88">
        <f t="shared" ref="G72:G135" si="10">G71+1</f>
        <v>43000</v>
      </c>
      <c r="H72" s="89" t="e">
        <f t="shared" si="6"/>
        <v>#N/A</v>
      </c>
      <c r="I72" s="89">
        <f t="shared" si="7"/>
        <v>0.30074073933333328</v>
      </c>
      <c r="J72" s="38">
        <f t="shared" si="8"/>
        <v>0.3330666646399999</v>
      </c>
      <c r="K72" s="34">
        <f>ETo!F88</f>
        <v>43000</v>
      </c>
      <c r="L72" s="35">
        <f>ETo!G88</f>
        <v>3.67</v>
      </c>
      <c r="M72" s="36" t="str">
        <f t="shared" si="9"/>
        <v>OK</v>
      </c>
      <c r="N72" s="9"/>
      <c r="O72" s="10"/>
      <c r="Q72" s="14"/>
      <c r="R72" s="11"/>
      <c r="S72" s="12"/>
      <c r="T72" s="10"/>
      <c r="V72" s="14"/>
      <c r="W72" s="11"/>
      <c r="X72" s="12"/>
      <c r="Y72" s="10"/>
    </row>
    <row r="73" spans="1:25" s="5" customFormat="1" ht="14.45" x14ac:dyDescent="0.35">
      <c r="A73"/>
      <c r="B73"/>
      <c r="C73"/>
      <c r="D73"/>
      <c r="E73"/>
      <c r="F73" s="17"/>
      <c r="G73" s="88">
        <f t="shared" si="10"/>
        <v>43001</v>
      </c>
      <c r="H73" s="89" t="e">
        <f t="shared" si="6"/>
        <v>#N/A</v>
      </c>
      <c r="I73" s="89">
        <f t="shared" si="7"/>
        <v>0.29962962866666659</v>
      </c>
      <c r="J73" s="38">
        <f t="shared" si="8"/>
        <v>0.33146666527999991</v>
      </c>
      <c r="K73" s="34">
        <f>ETo!F89</f>
        <v>43001</v>
      </c>
      <c r="L73" s="35">
        <f>ETo!G89</f>
        <v>2.21</v>
      </c>
      <c r="M73" s="36" t="str">
        <f t="shared" si="9"/>
        <v>OK</v>
      </c>
      <c r="N73" s="9"/>
      <c r="O73" s="10"/>
      <c r="Q73" s="14"/>
      <c r="R73" s="11"/>
      <c r="S73" s="12"/>
      <c r="T73" s="10"/>
      <c r="V73" s="14"/>
      <c r="W73" s="11"/>
      <c r="X73" s="12"/>
      <c r="Y73" s="10"/>
    </row>
    <row r="74" spans="1:25" s="5" customFormat="1" ht="14.45" x14ac:dyDescent="0.35">
      <c r="A74"/>
      <c r="B74"/>
      <c r="C74"/>
      <c r="D74"/>
      <c r="E74"/>
      <c r="F74" s="17"/>
      <c r="G74" s="88">
        <f t="shared" si="10"/>
        <v>43002</v>
      </c>
      <c r="H74" s="89" t="e">
        <f t="shared" si="6"/>
        <v>#N/A</v>
      </c>
      <c r="I74" s="89">
        <f t="shared" si="7"/>
        <v>0.2985185179999999</v>
      </c>
      <c r="J74" s="38">
        <f t="shared" si="8"/>
        <v>0.3298666659199998</v>
      </c>
      <c r="K74" s="34">
        <f>ETo!F90</f>
        <v>43002</v>
      </c>
      <c r="L74" s="35">
        <f>ETo!G90</f>
        <v>3.07</v>
      </c>
      <c r="M74" s="36" t="str">
        <f t="shared" si="9"/>
        <v>OK</v>
      </c>
      <c r="N74" s="9"/>
      <c r="O74" s="10"/>
      <c r="Q74" s="14"/>
      <c r="R74" s="11"/>
      <c r="S74" s="12"/>
      <c r="T74" s="10"/>
      <c r="V74" s="14"/>
      <c r="W74" s="11"/>
      <c r="X74" s="12"/>
      <c r="Y74" s="10"/>
    </row>
    <row r="75" spans="1:25" s="5" customFormat="1" ht="14.45" x14ac:dyDescent="0.35">
      <c r="A75"/>
      <c r="B75"/>
      <c r="C75"/>
      <c r="D75"/>
      <c r="E75"/>
      <c r="F75" s="17"/>
      <c r="G75" s="88">
        <f t="shared" si="10"/>
        <v>43003</v>
      </c>
      <c r="H75" s="89" t="e">
        <f t="shared" si="6"/>
        <v>#N/A</v>
      </c>
      <c r="I75" s="89">
        <f t="shared" si="7"/>
        <v>0.29740740733333321</v>
      </c>
      <c r="J75" s="38">
        <f t="shared" si="8"/>
        <v>0.32826666655999981</v>
      </c>
      <c r="K75" s="34">
        <f>ETo!F91</f>
        <v>43003</v>
      </c>
      <c r="L75" s="35">
        <f>ETo!G91</f>
        <v>4.6100000000000003</v>
      </c>
      <c r="M75" s="36" t="str">
        <f t="shared" si="9"/>
        <v>OK</v>
      </c>
      <c r="N75" s="9"/>
      <c r="O75" s="10"/>
      <c r="Q75" s="14"/>
      <c r="R75" s="11"/>
      <c r="S75" s="12"/>
      <c r="T75" s="10"/>
      <c r="V75" s="14"/>
      <c r="W75" s="11"/>
      <c r="X75" s="12"/>
      <c r="Y75" s="10"/>
    </row>
    <row r="76" spans="1:25" s="5" customFormat="1" ht="14.45" x14ac:dyDescent="0.35">
      <c r="A76"/>
      <c r="B76"/>
      <c r="C76"/>
      <c r="D76"/>
      <c r="E76"/>
      <c r="F76" s="17"/>
      <c r="G76" s="88">
        <f t="shared" si="10"/>
        <v>43004</v>
      </c>
      <c r="H76" s="89" t="e">
        <f t="shared" si="6"/>
        <v>#N/A</v>
      </c>
      <c r="I76" s="89">
        <f t="shared" si="7"/>
        <v>0.29629629666666651</v>
      </c>
      <c r="J76" s="38">
        <f t="shared" si="8"/>
        <v>0.32666666719999971</v>
      </c>
      <c r="K76" s="34">
        <f>ETo!F92</f>
        <v>43004</v>
      </c>
      <c r="L76" s="35">
        <f>ETo!G92</f>
        <v>4.37</v>
      </c>
      <c r="M76" s="36" t="str">
        <f t="shared" si="9"/>
        <v>OK</v>
      </c>
      <c r="N76" s="9"/>
      <c r="O76" s="10"/>
      <c r="Q76" s="14"/>
      <c r="R76" s="11"/>
      <c r="S76" s="12"/>
      <c r="T76" s="10"/>
      <c r="V76" s="14"/>
      <c r="W76" s="11"/>
      <c r="X76" s="12"/>
      <c r="Y76" s="10"/>
    </row>
    <row r="77" spans="1:25" s="5" customFormat="1" ht="14.45" x14ac:dyDescent="0.35">
      <c r="A77"/>
      <c r="B77"/>
      <c r="C77"/>
      <c r="D77"/>
      <c r="E77"/>
      <c r="F77" s="17"/>
      <c r="G77" s="88">
        <f t="shared" si="10"/>
        <v>43005</v>
      </c>
      <c r="H77" s="89" t="e">
        <f t="shared" si="6"/>
        <v>#N/A</v>
      </c>
      <c r="I77" s="89">
        <f t="shared" si="7"/>
        <v>0.29518518599999982</v>
      </c>
      <c r="J77" s="38">
        <f t="shared" si="8"/>
        <v>0.32506666783999971</v>
      </c>
      <c r="K77" s="34">
        <f>ETo!F93</f>
        <v>43005</v>
      </c>
      <c r="L77" s="35">
        <f>ETo!G93</f>
        <v>2.59</v>
      </c>
      <c r="M77" s="36" t="str">
        <f t="shared" si="9"/>
        <v>OK</v>
      </c>
      <c r="N77" s="9"/>
      <c r="O77" s="10"/>
      <c r="Q77" s="14"/>
      <c r="R77" s="11"/>
      <c r="S77" s="12"/>
      <c r="T77" s="10"/>
      <c r="V77" s="14"/>
      <c r="W77" s="11"/>
      <c r="X77" s="12"/>
      <c r="Y77" s="10"/>
    </row>
    <row r="78" spans="1:25" s="5" customFormat="1" ht="14.45" x14ac:dyDescent="0.35">
      <c r="A78"/>
      <c r="B78"/>
      <c r="C78"/>
      <c r="D78"/>
      <c r="E78"/>
      <c r="F78" s="17"/>
      <c r="G78" s="88">
        <f t="shared" si="10"/>
        <v>43006</v>
      </c>
      <c r="H78" s="89" t="e">
        <f t="shared" si="6"/>
        <v>#N/A</v>
      </c>
      <c r="I78" s="89">
        <f t="shared" si="7"/>
        <v>0.29407407533333313</v>
      </c>
      <c r="J78" s="38">
        <f t="shared" si="8"/>
        <v>0.32346666847999972</v>
      </c>
      <c r="K78" s="34">
        <f>ETo!F94</f>
        <v>43006</v>
      </c>
      <c r="L78" s="35">
        <f>ETo!G94</f>
        <v>2.29</v>
      </c>
      <c r="M78" s="36" t="str">
        <f t="shared" si="9"/>
        <v>OK</v>
      </c>
      <c r="N78" s="9"/>
      <c r="O78" s="10"/>
      <c r="Q78" s="14"/>
      <c r="R78" s="11"/>
      <c r="S78" s="12"/>
      <c r="T78" s="10"/>
      <c r="V78" s="14"/>
      <c r="W78" s="11"/>
      <c r="X78" s="12"/>
      <c r="Y78" s="10"/>
    </row>
    <row r="79" spans="1:25" s="5" customFormat="1" ht="14.45" x14ac:dyDescent="0.35">
      <c r="A79"/>
      <c r="B79"/>
      <c r="C79"/>
      <c r="D79"/>
      <c r="E79"/>
      <c r="F79" s="17"/>
      <c r="G79" s="88">
        <f t="shared" si="10"/>
        <v>43007</v>
      </c>
      <c r="H79" s="89" t="e">
        <f t="shared" si="6"/>
        <v>#N/A</v>
      </c>
      <c r="I79" s="89">
        <f t="shared" si="7"/>
        <v>0.29296296466666644</v>
      </c>
      <c r="J79" s="38">
        <f t="shared" si="8"/>
        <v>0.32186666911999962</v>
      </c>
      <c r="K79" s="34">
        <f>ETo!F95</f>
        <v>43007</v>
      </c>
      <c r="L79" s="35">
        <f>ETo!G95</f>
        <v>4.21</v>
      </c>
      <c r="M79" s="36" t="str">
        <f t="shared" si="9"/>
        <v>OK</v>
      </c>
      <c r="N79" s="9"/>
      <c r="O79" s="10"/>
      <c r="Q79" s="14"/>
      <c r="R79" s="11"/>
      <c r="S79" s="12"/>
      <c r="T79" s="10"/>
      <c r="V79" s="14"/>
      <c r="W79" s="11"/>
      <c r="X79" s="12"/>
      <c r="Y79" s="10"/>
    </row>
    <row r="80" spans="1:25" s="5" customFormat="1" ht="14.45" x14ac:dyDescent="0.35">
      <c r="A80"/>
      <c r="B80"/>
      <c r="C80"/>
      <c r="D80"/>
      <c r="E80"/>
      <c r="F80" s="17"/>
      <c r="G80" s="88">
        <f t="shared" si="10"/>
        <v>43008</v>
      </c>
      <c r="H80" s="89" t="e">
        <f t="shared" si="6"/>
        <v>#N/A</v>
      </c>
      <c r="I80" s="89">
        <f t="shared" si="7"/>
        <v>0.29185185399999974</v>
      </c>
      <c r="J80" s="38">
        <f t="shared" si="8"/>
        <v>0.32026666975999962</v>
      </c>
      <c r="K80" s="34">
        <f>ETo!F96</f>
        <v>43008</v>
      </c>
      <c r="L80" s="35">
        <f>ETo!G96</f>
        <v>3.89</v>
      </c>
      <c r="M80" s="36" t="str">
        <f t="shared" si="9"/>
        <v>OK</v>
      </c>
      <c r="N80" s="9"/>
      <c r="O80" s="10"/>
      <c r="Q80" s="14"/>
      <c r="R80" s="11"/>
      <c r="S80" s="12"/>
      <c r="T80" s="10"/>
      <c r="V80" s="14"/>
      <c r="W80" s="11"/>
      <c r="X80" s="12"/>
      <c r="Y80" s="10"/>
    </row>
    <row r="81" spans="1:25" s="5" customFormat="1" ht="14.45" x14ac:dyDescent="0.35">
      <c r="A81"/>
      <c r="B81"/>
      <c r="C81"/>
      <c r="D81"/>
      <c r="E81"/>
      <c r="F81" s="17"/>
      <c r="G81" s="88">
        <f t="shared" si="10"/>
        <v>43009</v>
      </c>
      <c r="H81" s="89">
        <f t="shared" si="6"/>
        <v>0.290740743333333</v>
      </c>
      <c r="I81" s="89">
        <f t="shared" si="7"/>
        <v>0.290740743333333</v>
      </c>
      <c r="J81" s="38">
        <f t="shared" si="8"/>
        <v>0.31866667039999952</v>
      </c>
      <c r="K81" s="34">
        <f>ETo!F97</f>
        <v>43009</v>
      </c>
      <c r="L81" s="35">
        <f>ETo!G97</f>
        <v>4.24</v>
      </c>
      <c r="M81" s="36" t="str">
        <f t="shared" si="9"/>
        <v>OK</v>
      </c>
      <c r="N81" s="9"/>
      <c r="O81" s="10"/>
      <c r="Q81" s="14"/>
      <c r="R81" s="11"/>
      <c r="S81" s="12"/>
      <c r="T81" s="10"/>
      <c r="V81" s="14"/>
      <c r="W81" s="11"/>
      <c r="X81" s="12"/>
      <c r="Y81" s="10"/>
    </row>
    <row r="82" spans="1:25" s="5" customFormat="1" ht="14.45" x14ac:dyDescent="0.35">
      <c r="A82"/>
      <c r="B82"/>
      <c r="C82"/>
      <c r="D82"/>
      <c r="E82"/>
      <c r="F82" s="17"/>
      <c r="G82" s="88">
        <f t="shared" si="10"/>
        <v>43010</v>
      </c>
      <c r="H82" s="89" t="e">
        <f t="shared" si="6"/>
        <v>#N/A</v>
      </c>
      <c r="I82" s="89">
        <f t="shared" si="7"/>
        <v>0.29037037266666621</v>
      </c>
      <c r="J82" s="38">
        <f t="shared" si="8"/>
        <v>0.31813333663999932</v>
      </c>
      <c r="K82" s="34">
        <f>ETo!F98</f>
        <v>43010</v>
      </c>
      <c r="L82" s="35">
        <f>ETo!G98</f>
        <v>4.55</v>
      </c>
      <c r="M82" s="36" t="str">
        <f t="shared" si="9"/>
        <v>OK</v>
      </c>
      <c r="N82" s="9"/>
      <c r="O82" s="10"/>
      <c r="Q82" s="14"/>
      <c r="R82" s="11"/>
      <c r="S82" s="12"/>
      <c r="T82" s="10"/>
      <c r="V82" s="14"/>
      <c r="W82" s="11"/>
      <c r="X82" s="12"/>
      <c r="Y82" s="10"/>
    </row>
    <row r="83" spans="1:25" s="5" customFormat="1" ht="14.45" x14ac:dyDescent="0.35">
      <c r="A83"/>
      <c r="B83"/>
      <c r="C83"/>
      <c r="D83"/>
      <c r="E83"/>
      <c r="F83" s="17"/>
      <c r="G83" s="88">
        <f t="shared" si="10"/>
        <v>43011</v>
      </c>
      <c r="H83" s="89" t="e">
        <f t="shared" si="6"/>
        <v>#N/A</v>
      </c>
      <c r="I83" s="89">
        <f t="shared" si="7"/>
        <v>0.29000000199999942</v>
      </c>
      <c r="J83" s="38">
        <f t="shared" si="8"/>
        <v>0.31760000287999912</v>
      </c>
      <c r="K83" s="34">
        <f>ETo!F99</f>
        <v>43011</v>
      </c>
      <c r="L83" s="35">
        <f>ETo!G99</f>
        <v>5.91</v>
      </c>
      <c r="M83" s="36" t="str">
        <f t="shared" si="9"/>
        <v>OK</v>
      </c>
      <c r="N83" s="9"/>
      <c r="O83" s="10"/>
      <c r="Q83" s="14"/>
      <c r="R83" s="11"/>
      <c r="S83" s="12"/>
      <c r="T83" s="10"/>
      <c r="V83" s="14"/>
      <c r="W83" s="11"/>
      <c r="X83" s="12"/>
      <c r="Y83" s="10"/>
    </row>
    <row r="84" spans="1:25" s="5" customFormat="1" ht="14.45" x14ac:dyDescent="0.35">
      <c r="A84"/>
      <c r="B84"/>
      <c r="C84"/>
      <c r="D84"/>
      <c r="E84"/>
      <c r="F84" s="17"/>
      <c r="G84" s="88">
        <f t="shared" si="10"/>
        <v>43012</v>
      </c>
      <c r="H84" s="89" t="e">
        <f t="shared" si="6"/>
        <v>#N/A</v>
      </c>
      <c r="I84" s="89">
        <f t="shared" si="7"/>
        <v>0.28962963133333264</v>
      </c>
      <c r="J84" s="38">
        <f t="shared" si="8"/>
        <v>0.31706666911999892</v>
      </c>
      <c r="K84" s="34">
        <f>ETo!F100</f>
        <v>43012</v>
      </c>
      <c r="L84" s="35">
        <f>ETo!G100</f>
        <v>4.2</v>
      </c>
      <c r="M84" s="36" t="str">
        <f t="shared" si="9"/>
        <v>OK</v>
      </c>
      <c r="N84" s="9"/>
      <c r="O84" s="10"/>
      <c r="Q84" s="14"/>
      <c r="R84" s="11"/>
      <c r="S84" s="12"/>
      <c r="T84" s="10"/>
      <c r="V84" s="14"/>
      <c r="W84" s="11"/>
      <c r="X84" s="12"/>
      <c r="Y84" s="10"/>
    </row>
    <row r="85" spans="1:25" s="5" customFormat="1" ht="14.45" x14ac:dyDescent="0.35">
      <c r="A85"/>
      <c r="B85"/>
      <c r="C85"/>
      <c r="D85"/>
      <c r="E85"/>
      <c r="F85" s="17"/>
      <c r="G85" s="88">
        <f t="shared" si="10"/>
        <v>43013</v>
      </c>
      <c r="H85" s="89" t="e">
        <f t="shared" si="6"/>
        <v>#N/A</v>
      </c>
      <c r="I85" s="89">
        <f t="shared" si="7"/>
        <v>0.28925926066666585</v>
      </c>
      <c r="J85" s="38">
        <f t="shared" si="8"/>
        <v>0.31653333535999884</v>
      </c>
      <c r="K85" s="34">
        <f>ETo!F101</f>
        <v>43013</v>
      </c>
      <c r="L85" s="35">
        <f>ETo!G101</f>
        <v>4.3600000000000003</v>
      </c>
      <c r="M85" s="36" t="str">
        <f t="shared" si="9"/>
        <v>OK</v>
      </c>
      <c r="N85" s="9"/>
      <c r="O85" s="10"/>
      <c r="Q85" s="14"/>
      <c r="R85" s="11"/>
      <c r="S85" s="12"/>
      <c r="T85" s="10"/>
      <c r="V85" s="14"/>
      <c r="W85" s="11"/>
      <c r="X85" s="12"/>
      <c r="Y85" s="10"/>
    </row>
    <row r="86" spans="1:25" s="5" customFormat="1" ht="14.45" x14ac:dyDescent="0.35">
      <c r="A86"/>
      <c r="B86"/>
      <c r="C86"/>
      <c r="D86"/>
      <c r="E86"/>
      <c r="F86" s="17"/>
      <c r="G86" s="88">
        <f t="shared" si="10"/>
        <v>43014</v>
      </c>
      <c r="H86" s="89">
        <f t="shared" si="6"/>
        <v>0.28888888999999901</v>
      </c>
      <c r="I86" s="89">
        <f t="shared" si="7"/>
        <v>0.28888888999999901</v>
      </c>
      <c r="J86" s="38">
        <f t="shared" si="8"/>
        <v>0.31600000159999853</v>
      </c>
      <c r="K86" s="34">
        <f>ETo!F102</f>
        <v>43014</v>
      </c>
      <c r="L86" s="35">
        <f>ETo!G102</f>
        <v>5.42</v>
      </c>
      <c r="M86" s="36" t="str">
        <f t="shared" si="9"/>
        <v>OK</v>
      </c>
      <c r="N86" s="9"/>
      <c r="O86" s="10"/>
      <c r="Q86" s="14"/>
      <c r="R86" s="11"/>
      <c r="S86" s="12"/>
      <c r="T86" s="10"/>
      <c r="V86" s="14"/>
      <c r="W86" s="11"/>
      <c r="X86" s="12"/>
      <c r="Y86" s="10"/>
    </row>
    <row r="87" spans="1:25" s="5" customFormat="1" ht="14.45" x14ac:dyDescent="0.35">
      <c r="A87"/>
      <c r="B87"/>
      <c r="C87"/>
      <c r="D87"/>
      <c r="E87"/>
      <c r="F87" s="17"/>
      <c r="G87" s="88">
        <f t="shared" si="10"/>
        <v>43015</v>
      </c>
      <c r="H87" s="89" t="e">
        <f t="shared" si="6"/>
        <v>#N/A</v>
      </c>
      <c r="I87" s="89">
        <f t="shared" si="7"/>
        <v>0.29316049466666572</v>
      </c>
      <c r="J87" s="38">
        <f t="shared" si="8"/>
        <v>0.3221511123199986</v>
      </c>
      <c r="K87" s="34">
        <f>ETo!F103</f>
        <v>43015</v>
      </c>
      <c r="L87" s="35">
        <f>ETo!G103</f>
        <v>2.33</v>
      </c>
      <c r="M87" s="36" t="str">
        <f t="shared" si="9"/>
        <v>OK</v>
      </c>
      <c r="N87" s="9"/>
      <c r="O87" s="10"/>
      <c r="Q87" s="14"/>
      <c r="R87" s="11"/>
      <c r="S87" s="12"/>
      <c r="T87" s="10"/>
      <c r="V87" s="14"/>
      <c r="W87" s="11"/>
      <c r="X87" s="12"/>
      <c r="Y87" s="10"/>
    </row>
    <row r="88" spans="1:25" s="5" customFormat="1" ht="14.45" x14ac:dyDescent="0.35">
      <c r="A88"/>
      <c r="B88"/>
      <c r="C88"/>
      <c r="D88"/>
      <c r="E88"/>
      <c r="F88" s="17"/>
      <c r="G88" s="88">
        <f t="shared" si="10"/>
        <v>43016</v>
      </c>
      <c r="H88" s="89" t="e">
        <f t="shared" si="6"/>
        <v>#N/A</v>
      </c>
      <c r="I88" s="89">
        <f t="shared" si="7"/>
        <v>0.29743209933333242</v>
      </c>
      <c r="J88" s="38">
        <f t="shared" si="8"/>
        <v>0.32830222303999868</v>
      </c>
      <c r="K88" s="34">
        <f>ETo!F104</f>
        <v>43016</v>
      </c>
      <c r="L88" s="35">
        <f>ETo!G104</f>
        <v>4.41</v>
      </c>
      <c r="M88" s="36" t="str">
        <f t="shared" si="9"/>
        <v>OK</v>
      </c>
      <c r="N88" s="9"/>
      <c r="O88" s="10"/>
      <c r="Q88" s="14"/>
      <c r="R88" s="11"/>
      <c r="S88" s="12"/>
      <c r="T88" s="10"/>
      <c r="V88" s="14"/>
      <c r="W88" s="11"/>
      <c r="X88" s="12"/>
      <c r="Y88" s="10"/>
    </row>
    <row r="89" spans="1:25" s="5" customFormat="1" ht="14.45" x14ac:dyDescent="0.35">
      <c r="A89"/>
      <c r="B89"/>
      <c r="C89"/>
      <c r="D89"/>
      <c r="E89"/>
      <c r="F89" s="17"/>
      <c r="G89" s="88">
        <f t="shared" si="10"/>
        <v>43017</v>
      </c>
      <c r="H89" s="89" t="e">
        <f t="shared" si="6"/>
        <v>#N/A</v>
      </c>
      <c r="I89" s="89">
        <f t="shared" si="7"/>
        <v>0.30170370399999913</v>
      </c>
      <c r="J89" s="38">
        <f t="shared" si="8"/>
        <v>0.33445333375999875</v>
      </c>
      <c r="K89" s="34">
        <f>ETo!F105</f>
        <v>43017</v>
      </c>
      <c r="L89" s="35">
        <f>ETo!G105</f>
        <v>4.2699999999999996</v>
      </c>
      <c r="M89" s="36" t="str">
        <f t="shared" si="9"/>
        <v>OK</v>
      </c>
      <c r="N89" s="9"/>
      <c r="O89" s="10"/>
      <c r="Q89" s="14"/>
      <c r="R89" s="11"/>
      <c r="S89" s="12"/>
      <c r="T89" s="10"/>
      <c r="V89" s="14"/>
      <c r="W89" s="11"/>
      <c r="X89" s="12"/>
      <c r="Y89" s="10"/>
    </row>
    <row r="90" spans="1:25" s="5" customFormat="1" ht="14.45" x14ac:dyDescent="0.35">
      <c r="A90"/>
      <c r="B90"/>
      <c r="C90"/>
      <c r="D90"/>
      <c r="E90"/>
      <c r="F90" s="17"/>
      <c r="G90" s="88">
        <f t="shared" si="10"/>
        <v>43018</v>
      </c>
      <c r="H90" s="89" t="e">
        <f t="shared" si="6"/>
        <v>#N/A</v>
      </c>
      <c r="I90" s="89">
        <f t="shared" si="7"/>
        <v>0.30597530866666584</v>
      </c>
      <c r="J90" s="38">
        <f t="shared" si="8"/>
        <v>0.34060444447999882</v>
      </c>
      <c r="K90" s="34">
        <f>ETo!F106</f>
        <v>43018</v>
      </c>
      <c r="L90" s="35">
        <f>ETo!G106</f>
        <v>3.89</v>
      </c>
      <c r="M90" s="36" t="str">
        <f t="shared" si="9"/>
        <v>OK</v>
      </c>
      <c r="N90" s="9"/>
      <c r="O90" s="10"/>
      <c r="Q90" s="14"/>
      <c r="R90" s="11"/>
      <c r="S90" s="12"/>
      <c r="T90" s="10"/>
      <c r="V90" s="14"/>
      <c r="W90" s="11"/>
      <c r="X90" s="12"/>
      <c r="Y90" s="10"/>
    </row>
    <row r="91" spans="1:25" s="5" customFormat="1" ht="14.45" x14ac:dyDescent="0.35">
      <c r="A91"/>
      <c r="B91"/>
      <c r="C91"/>
      <c r="D91"/>
      <c r="E91"/>
      <c r="F91" s="17"/>
      <c r="G91" s="88">
        <f t="shared" si="10"/>
        <v>43019</v>
      </c>
      <c r="H91" s="89" t="e">
        <f t="shared" si="6"/>
        <v>#N/A</v>
      </c>
      <c r="I91" s="89">
        <f t="shared" si="7"/>
        <v>0.31024691333333254</v>
      </c>
      <c r="J91" s="38">
        <f t="shared" si="8"/>
        <v>0.34675555519999879</v>
      </c>
      <c r="K91" s="34">
        <f>ETo!F107</f>
        <v>43019</v>
      </c>
      <c r="L91" s="35">
        <f>ETo!G107</f>
        <v>4.16</v>
      </c>
      <c r="M91" s="36" t="str">
        <f t="shared" si="9"/>
        <v>OK</v>
      </c>
      <c r="N91" s="9"/>
      <c r="O91" s="10"/>
      <c r="Q91" s="14"/>
      <c r="R91" s="11"/>
      <c r="S91" s="12"/>
      <c r="T91" s="10"/>
      <c r="V91" s="14"/>
      <c r="W91" s="11"/>
      <c r="X91" s="12"/>
      <c r="Y91" s="10"/>
    </row>
    <row r="92" spans="1:25" s="5" customFormat="1" ht="14.45" x14ac:dyDescent="0.35">
      <c r="A92"/>
      <c r="B92"/>
      <c r="C92"/>
      <c r="D92"/>
      <c r="E92"/>
      <c r="F92" s="17"/>
      <c r="G92" s="88">
        <f t="shared" si="10"/>
        <v>43020</v>
      </c>
      <c r="H92" s="89" t="e">
        <f t="shared" si="6"/>
        <v>#N/A</v>
      </c>
      <c r="I92" s="89">
        <f t="shared" si="7"/>
        <v>0.31451851799999925</v>
      </c>
      <c r="J92" s="38">
        <f t="shared" si="8"/>
        <v>0.35290666591999886</v>
      </c>
      <c r="K92" s="34">
        <f>ETo!F108</f>
        <v>43020</v>
      </c>
      <c r="L92" s="35">
        <f>ETo!G108</f>
        <v>4.63</v>
      </c>
      <c r="M92" s="36" t="str">
        <f t="shared" si="9"/>
        <v>OK</v>
      </c>
      <c r="N92" s="9"/>
      <c r="O92" s="10"/>
      <c r="Q92" s="14"/>
      <c r="R92" s="11"/>
      <c r="S92" s="12"/>
      <c r="T92" s="10"/>
      <c r="V92" s="14"/>
      <c r="W92" s="11"/>
      <c r="X92" s="12"/>
      <c r="Y92" s="10"/>
    </row>
    <row r="93" spans="1:25" s="5" customFormat="1" ht="14.45" x14ac:dyDescent="0.35">
      <c r="A93"/>
      <c r="B93"/>
      <c r="C93"/>
      <c r="D93"/>
      <c r="E93"/>
      <c r="F93" s="17"/>
      <c r="G93" s="88">
        <f t="shared" si="10"/>
        <v>43021</v>
      </c>
      <c r="H93" s="89" t="e">
        <f t="shared" si="6"/>
        <v>#N/A</v>
      </c>
      <c r="I93" s="89">
        <f t="shared" si="7"/>
        <v>0.31879012266666595</v>
      </c>
      <c r="J93" s="38">
        <f t="shared" si="8"/>
        <v>0.35905777663999894</v>
      </c>
      <c r="K93" s="34">
        <f>ETo!F109</f>
        <v>43021</v>
      </c>
      <c r="L93" s="35">
        <f>ETo!G109</f>
        <v>4.96</v>
      </c>
      <c r="M93" s="36" t="str">
        <f t="shared" si="9"/>
        <v>OK</v>
      </c>
      <c r="N93" s="9"/>
      <c r="O93" s="10"/>
      <c r="Q93" s="14"/>
      <c r="R93" s="11"/>
      <c r="S93" s="12"/>
      <c r="T93" s="10"/>
      <c r="V93" s="14"/>
      <c r="W93" s="11"/>
      <c r="X93" s="12"/>
      <c r="Y93" s="10"/>
    </row>
    <row r="94" spans="1:25" s="5" customFormat="1" ht="14.45" x14ac:dyDescent="0.35">
      <c r="A94"/>
      <c r="B94"/>
      <c r="C94"/>
      <c r="D94"/>
      <c r="E94"/>
      <c r="F94" s="17"/>
      <c r="G94" s="88">
        <f t="shared" si="10"/>
        <v>43022</v>
      </c>
      <c r="H94" s="89" t="e">
        <f t="shared" si="6"/>
        <v>#N/A</v>
      </c>
      <c r="I94" s="89">
        <f t="shared" si="7"/>
        <v>0.32306172733333266</v>
      </c>
      <c r="J94" s="38">
        <f t="shared" si="8"/>
        <v>0.36520888735999901</v>
      </c>
      <c r="K94" s="34">
        <f>ETo!F110</f>
        <v>43022</v>
      </c>
      <c r="L94" s="35">
        <f>ETo!G110</f>
        <v>4.45</v>
      </c>
      <c r="M94" s="36" t="str">
        <f t="shared" si="9"/>
        <v>OK</v>
      </c>
      <c r="N94" s="9"/>
      <c r="O94" s="10"/>
      <c r="Q94" s="14"/>
      <c r="R94" s="11"/>
      <c r="S94" s="12"/>
      <c r="T94" s="10"/>
      <c r="V94" s="14"/>
      <c r="W94" s="11"/>
      <c r="X94" s="12"/>
      <c r="Y94" s="10"/>
    </row>
    <row r="95" spans="1:25" s="5" customFormat="1" ht="14.45" x14ac:dyDescent="0.35">
      <c r="A95"/>
      <c r="B95"/>
      <c r="C95"/>
      <c r="D95"/>
      <c r="E95"/>
      <c r="F95" s="17"/>
      <c r="G95" s="88">
        <f t="shared" si="10"/>
        <v>43023</v>
      </c>
      <c r="H95" s="89" t="e">
        <f t="shared" si="6"/>
        <v>#N/A</v>
      </c>
      <c r="I95" s="89">
        <f t="shared" si="7"/>
        <v>0.32733333199999937</v>
      </c>
      <c r="J95" s="38">
        <f t="shared" si="8"/>
        <v>0.37135999807999909</v>
      </c>
      <c r="K95" s="34">
        <f>ETo!F111</f>
        <v>43023</v>
      </c>
      <c r="L95" s="35">
        <f>ETo!G111</f>
        <v>5.4</v>
      </c>
      <c r="M95" s="36" t="str">
        <f t="shared" si="9"/>
        <v>OK</v>
      </c>
      <c r="N95" s="9"/>
      <c r="O95" s="10"/>
      <c r="Q95" s="14"/>
      <c r="R95" s="11"/>
      <c r="S95" s="12"/>
      <c r="T95" s="10"/>
      <c r="V95" s="14"/>
      <c r="W95" s="11"/>
      <c r="X95" s="12"/>
      <c r="Y95" s="10"/>
    </row>
    <row r="96" spans="1:25" s="5" customFormat="1" ht="14.45" x14ac:dyDescent="0.35">
      <c r="A96"/>
      <c r="B96"/>
      <c r="C96"/>
      <c r="D96"/>
      <c r="E96"/>
      <c r="F96" s="17"/>
      <c r="G96" s="88">
        <f t="shared" si="10"/>
        <v>43024</v>
      </c>
      <c r="H96" s="89" t="e">
        <f t="shared" si="6"/>
        <v>#N/A</v>
      </c>
      <c r="I96" s="89">
        <f t="shared" si="7"/>
        <v>0.33160493666666607</v>
      </c>
      <c r="J96" s="38">
        <f t="shared" si="8"/>
        <v>0.37751110879999916</v>
      </c>
      <c r="K96" s="34">
        <f>ETo!F112</f>
        <v>43024</v>
      </c>
      <c r="L96" s="35">
        <f>ETo!G112</f>
        <v>3.74</v>
      </c>
      <c r="M96" s="36" t="str">
        <f t="shared" si="9"/>
        <v>OK</v>
      </c>
      <c r="N96" s="9"/>
      <c r="O96" s="10"/>
      <c r="Q96" s="14"/>
      <c r="R96" s="11"/>
      <c r="S96" s="12"/>
      <c r="T96" s="10"/>
      <c r="V96" s="14"/>
      <c r="W96" s="11"/>
      <c r="X96" s="12"/>
      <c r="Y96" s="10"/>
    </row>
    <row r="97" spans="1:25" s="5" customFormat="1" ht="14.45" x14ac:dyDescent="0.35">
      <c r="A97"/>
      <c r="B97"/>
      <c r="C97"/>
      <c r="D97"/>
      <c r="E97"/>
      <c r="F97" s="17"/>
      <c r="G97" s="88">
        <f t="shared" si="10"/>
        <v>43025</v>
      </c>
      <c r="H97" s="89" t="e">
        <f t="shared" si="6"/>
        <v>#N/A</v>
      </c>
      <c r="I97" s="89">
        <f t="shared" si="7"/>
        <v>0.33587654133333278</v>
      </c>
      <c r="J97" s="38">
        <f t="shared" si="8"/>
        <v>0.38366221951999913</v>
      </c>
      <c r="K97" s="34">
        <f>ETo!F113</f>
        <v>43025</v>
      </c>
      <c r="L97" s="35">
        <f>ETo!G113</f>
        <v>4.9800000000000004</v>
      </c>
      <c r="M97" s="36" t="str">
        <f t="shared" si="9"/>
        <v>OK</v>
      </c>
      <c r="N97" s="9"/>
      <c r="O97" s="10"/>
      <c r="Q97" s="14"/>
      <c r="R97" s="11"/>
      <c r="S97" s="12"/>
      <c r="T97" s="10"/>
      <c r="V97" s="14"/>
      <c r="W97" s="11"/>
      <c r="X97" s="12"/>
      <c r="Y97" s="10"/>
    </row>
    <row r="98" spans="1:25" s="5" customFormat="1" ht="14.45" x14ac:dyDescent="0.35">
      <c r="A98"/>
      <c r="B98"/>
      <c r="C98"/>
      <c r="D98"/>
      <c r="E98"/>
      <c r="F98" s="17"/>
      <c r="G98" s="88">
        <f t="shared" si="10"/>
        <v>43026</v>
      </c>
      <c r="H98" s="89" t="e">
        <f t="shared" si="6"/>
        <v>#N/A</v>
      </c>
      <c r="I98" s="89">
        <f t="shared" si="7"/>
        <v>0.34014814599999948</v>
      </c>
      <c r="J98" s="38">
        <f t="shared" si="8"/>
        <v>0.3898133302399992</v>
      </c>
      <c r="K98" s="34">
        <f>ETo!F114</f>
        <v>43026</v>
      </c>
      <c r="L98" s="35">
        <f>ETo!G114</f>
        <v>5.01</v>
      </c>
      <c r="M98" s="36" t="str">
        <f t="shared" si="9"/>
        <v>OK</v>
      </c>
      <c r="N98" s="9"/>
      <c r="O98" s="10"/>
      <c r="Q98" s="14"/>
      <c r="R98" s="11"/>
      <c r="S98" s="12"/>
      <c r="T98" s="10"/>
      <c r="V98" s="14"/>
      <c r="W98" s="11"/>
      <c r="X98" s="12"/>
      <c r="Y98" s="10"/>
    </row>
    <row r="99" spans="1:25" s="5" customFormat="1" ht="14.45" x14ac:dyDescent="0.35">
      <c r="A99"/>
      <c r="B99"/>
      <c r="C99"/>
      <c r="D99"/>
      <c r="E99"/>
      <c r="F99" s="17"/>
      <c r="G99" s="88">
        <f t="shared" si="10"/>
        <v>43027</v>
      </c>
      <c r="H99" s="89" t="e">
        <f t="shared" si="6"/>
        <v>#N/A</v>
      </c>
      <c r="I99" s="89">
        <f t="shared" si="7"/>
        <v>0.34441975066666619</v>
      </c>
      <c r="J99" s="38">
        <f t="shared" si="8"/>
        <v>0.39596444095999928</v>
      </c>
      <c r="K99" s="34">
        <f>ETo!F115</f>
        <v>43027</v>
      </c>
      <c r="L99" s="35">
        <f>ETo!G115</f>
        <v>6.47</v>
      </c>
      <c r="M99" s="36" t="str">
        <f t="shared" si="9"/>
        <v>OK</v>
      </c>
      <c r="N99" s="9"/>
      <c r="O99" s="10"/>
      <c r="Q99" s="14"/>
      <c r="R99" s="11"/>
      <c r="S99" s="12"/>
      <c r="T99" s="10"/>
      <c r="V99" s="14"/>
      <c r="W99" s="11"/>
      <c r="X99" s="12"/>
      <c r="Y99" s="10"/>
    </row>
    <row r="100" spans="1:25" s="5" customFormat="1" ht="14.45" x14ac:dyDescent="0.35">
      <c r="A100"/>
      <c r="B100"/>
      <c r="C100"/>
      <c r="D100"/>
      <c r="E100"/>
      <c r="F100" s="17"/>
      <c r="G100" s="88">
        <f t="shared" si="10"/>
        <v>43028</v>
      </c>
      <c r="H100" s="89" t="e">
        <f t="shared" si="6"/>
        <v>#N/A</v>
      </c>
      <c r="I100" s="89">
        <f t="shared" si="7"/>
        <v>0.3486913553333329</v>
      </c>
      <c r="J100" s="38">
        <f t="shared" si="8"/>
        <v>0.40211555167999935</v>
      </c>
      <c r="K100" s="34">
        <f>ETo!F116</f>
        <v>43028</v>
      </c>
      <c r="L100" s="35">
        <f>ETo!G116</f>
        <v>4.08</v>
      </c>
      <c r="M100" s="36" t="str">
        <f t="shared" si="9"/>
        <v>OK</v>
      </c>
      <c r="N100" s="9"/>
      <c r="O100" s="10"/>
      <c r="Q100" s="14"/>
      <c r="R100" s="11"/>
      <c r="S100" s="12"/>
      <c r="T100" s="10"/>
      <c r="V100" s="14"/>
      <c r="W100" s="11"/>
      <c r="X100" s="12"/>
      <c r="Y100" s="10"/>
    </row>
    <row r="101" spans="1:25" s="5" customFormat="1" ht="14.45" x14ac:dyDescent="0.35">
      <c r="A101"/>
      <c r="B101"/>
      <c r="C101"/>
      <c r="D101"/>
      <c r="E101"/>
      <c r="F101" s="17"/>
      <c r="G101" s="88">
        <f t="shared" si="10"/>
        <v>43029</v>
      </c>
      <c r="H101" s="89">
        <f t="shared" si="6"/>
        <v>0.35296295999999999</v>
      </c>
      <c r="I101" s="89">
        <f t="shared" si="7"/>
        <v>0.35296295999999999</v>
      </c>
      <c r="J101" s="38">
        <f t="shared" si="8"/>
        <v>0.40826666239999998</v>
      </c>
      <c r="K101" s="34">
        <f>ETo!F117</f>
        <v>43029</v>
      </c>
      <c r="L101" s="35">
        <f>ETo!G117</f>
        <v>5.44</v>
      </c>
      <c r="M101" s="36" t="str">
        <f t="shared" si="9"/>
        <v>OK</v>
      </c>
      <c r="N101" s="9"/>
      <c r="O101" s="10"/>
      <c r="Q101" s="14"/>
      <c r="R101" s="11"/>
      <c r="S101" s="12"/>
      <c r="T101" s="10"/>
      <c r="V101" s="14"/>
      <c r="W101" s="11"/>
      <c r="X101" s="12"/>
      <c r="Y101" s="10"/>
    </row>
    <row r="102" spans="1:25" s="5" customFormat="1" ht="14.45" x14ac:dyDescent="0.35">
      <c r="A102"/>
      <c r="B102"/>
      <c r="C102"/>
      <c r="D102"/>
      <c r="E102"/>
      <c r="F102" s="17"/>
      <c r="G102" s="88">
        <f t="shared" si="10"/>
        <v>43030</v>
      </c>
      <c r="H102" s="89" t="e">
        <f t="shared" si="6"/>
        <v>#N/A</v>
      </c>
      <c r="I102" s="89">
        <f t="shared" si="7"/>
        <v>0.35537036999999999</v>
      </c>
      <c r="J102" s="38">
        <f t="shared" si="8"/>
        <v>0.41173333280000002</v>
      </c>
      <c r="K102" s="34">
        <f>ETo!F118</f>
        <v>43030</v>
      </c>
      <c r="L102" s="35">
        <f>ETo!G118</f>
        <v>5.81</v>
      </c>
      <c r="M102" s="36" t="str">
        <f t="shared" si="9"/>
        <v>OK</v>
      </c>
      <c r="N102" s="9"/>
      <c r="O102" s="10"/>
      <c r="Q102" s="14"/>
      <c r="R102" s="11"/>
      <c r="S102" s="12"/>
      <c r="T102" s="10"/>
      <c r="V102" s="14"/>
      <c r="W102" s="11"/>
      <c r="X102" s="12"/>
      <c r="Y102" s="10"/>
    </row>
    <row r="103" spans="1:25" s="5" customFormat="1" ht="14.45" x14ac:dyDescent="0.35">
      <c r="A103"/>
      <c r="B103"/>
      <c r="C103"/>
      <c r="D103"/>
      <c r="E103"/>
      <c r="F103" s="17"/>
      <c r="G103" s="88">
        <f t="shared" si="10"/>
        <v>43031</v>
      </c>
      <c r="H103" s="89">
        <f t="shared" si="6"/>
        <v>0.35777777999999999</v>
      </c>
      <c r="I103" s="89">
        <f t="shared" si="7"/>
        <v>0.35777777999999999</v>
      </c>
      <c r="J103" s="38">
        <f t="shared" si="8"/>
        <v>0.41520000319999995</v>
      </c>
      <c r="K103" s="34">
        <f>ETo!F119</f>
        <v>43031</v>
      </c>
      <c r="L103" s="35">
        <f>ETo!G119</f>
        <v>6.25</v>
      </c>
      <c r="M103" s="36" t="str">
        <f t="shared" si="9"/>
        <v>OK</v>
      </c>
      <c r="N103" s="9"/>
      <c r="O103" s="10"/>
      <c r="Q103" s="14"/>
      <c r="R103" s="11"/>
      <c r="S103" s="12"/>
      <c r="T103" s="10"/>
      <c r="V103" s="14"/>
      <c r="W103" s="11"/>
      <c r="X103" s="12"/>
      <c r="Y103" s="10"/>
    </row>
    <row r="104" spans="1:25" s="5" customFormat="1" ht="14.45" x14ac:dyDescent="0.35">
      <c r="A104"/>
      <c r="B104"/>
      <c r="C104"/>
      <c r="D104"/>
      <c r="E104"/>
      <c r="F104" s="17"/>
      <c r="G104" s="88">
        <f t="shared" si="10"/>
        <v>43032</v>
      </c>
      <c r="H104" s="89" t="e">
        <f t="shared" si="6"/>
        <v>#N/A</v>
      </c>
      <c r="I104" s="89">
        <f t="shared" si="7"/>
        <v>0.36888888999999997</v>
      </c>
      <c r="J104" s="38">
        <f t="shared" si="8"/>
        <v>0.43120000159999994</v>
      </c>
      <c r="K104" s="34">
        <f>ETo!F120</f>
        <v>43032</v>
      </c>
      <c r="L104" s="35">
        <f>ETo!G120</f>
        <v>4.9000000000000004</v>
      </c>
      <c r="M104" s="36" t="str">
        <f t="shared" si="9"/>
        <v>OK</v>
      </c>
      <c r="N104" s="9"/>
      <c r="O104" s="10"/>
      <c r="Q104" s="14"/>
      <c r="R104" s="11"/>
      <c r="S104" s="12"/>
      <c r="T104" s="10"/>
      <c r="V104" s="14"/>
      <c r="W104" s="11"/>
      <c r="X104" s="12"/>
      <c r="Y104" s="10"/>
    </row>
    <row r="105" spans="1:25" s="5" customFormat="1" ht="14.45" x14ac:dyDescent="0.35">
      <c r="A105"/>
      <c r="B105"/>
      <c r="C105"/>
      <c r="D105"/>
      <c r="E105"/>
      <c r="F105" s="17"/>
      <c r="G105" s="88">
        <f t="shared" si="10"/>
        <v>43033</v>
      </c>
      <c r="H105" s="89" t="e">
        <f t="shared" si="6"/>
        <v>#N/A</v>
      </c>
      <c r="I105" s="89">
        <f t="shared" si="7"/>
        <v>0.37999999999999995</v>
      </c>
      <c r="J105" s="38">
        <f t="shared" si="8"/>
        <v>0.44719999999999993</v>
      </c>
      <c r="K105" s="34">
        <f>ETo!F121</f>
        <v>43033</v>
      </c>
      <c r="L105" s="35">
        <f>ETo!G121</f>
        <v>4.4400000000000004</v>
      </c>
      <c r="M105" s="36" t="str">
        <f t="shared" si="9"/>
        <v>OK</v>
      </c>
      <c r="N105" s="9"/>
      <c r="O105" s="10"/>
      <c r="Q105" s="14"/>
      <c r="R105" s="11"/>
      <c r="S105" s="12"/>
      <c r="T105" s="10"/>
      <c r="V105" s="14"/>
      <c r="W105" s="11"/>
      <c r="X105" s="12"/>
      <c r="Y105" s="10"/>
    </row>
    <row r="106" spans="1:25" s="5" customFormat="1" ht="14.45" x14ac:dyDescent="0.35">
      <c r="A106"/>
      <c r="B106"/>
      <c r="C106"/>
      <c r="D106"/>
      <c r="E106"/>
      <c r="F106" s="17"/>
      <c r="G106" s="88">
        <f t="shared" si="10"/>
        <v>43034</v>
      </c>
      <c r="H106" s="89">
        <f t="shared" si="6"/>
        <v>0.39111110999999998</v>
      </c>
      <c r="I106" s="89">
        <f t="shared" si="7"/>
        <v>0.39111110999999998</v>
      </c>
      <c r="J106" s="38">
        <f t="shared" si="8"/>
        <v>0.46319999839999992</v>
      </c>
      <c r="K106" s="34">
        <f>ETo!F122</f>
        <v>43034</v>
      </c>
      <c r="L106" s="35">
        <f>ETo!G122</f>
        <v>3.69</v>
      </c>
      <c r="M106" s="36" t="str">
        <f t="shared" si="9"/>
        <v>OK</v>
      </c>
      <c r="N106" s="9"/>
      <c r="O106" s="10"/>
      <c r="Q106" s="14"/>
      <c r="R106" s="11"/>
      <c r="S106" s="12"/>
      <c r="T106" s="10"/>
      <c r="V106" s="14"/>
      <c r="W106" s="11"/>
      <c r="X106" s="12"/>
      <c r="Y106" s="10"/>
    </row>
    <row r="107" spans="1:25" s="5" customFormat="1" ht="14.45" x14ac:dyDescent="0.35">
      <c r="A107"/>
      <c r="B107"/>
      <c r="C107"/>
      <c r="D107"/>
      <c r="E107"/>
      <c r="F107" s="17"/>
      <c r="G107" s="88">
        <f t="shared" si="10"/>
        <v>43035</v>
      </c>
      <c r="H107" s="89" t="e">
        <f t="shared" si="6"/>
        <v>#N/A</v>
      </c>
      <c r="I107" s="89">
        <f t="shared" si="7"/>
        <v>0.39869135711111103</v>
      </c>
      <c r="J107" s="38">
        <f t="shared" si="8"/>
        <v>0.47411555423999985</v>
      </c>
      <c r="K107" s="34">
        <f>ETo!F123</f>
        <v>43035</v>
      </c>
      <c r="L107" s="35">
        <f>ETo!G123</f>
        <v>4.72</v>
      </c>
      <c r="M107" s="36" t="str">
        <f t="shared" si="9"/>
        <v>OK</v>
      </c>
      <c r="N107" s="9"/>
      <c r="O107" s="10"/>
      <c r="Q107" s="14"/>
      <c r="R107" s="11"/>
      <c r="S107" s="12"/>
      <c r="T107" s="10"/>
      <c r="V107" s="14"/>
      <c r="W107" s="11"/>
      <c r="X107" s="12"/>
      <c r="Y107" s="10"/>
    </row>
    <row r="108" spans="1:25" s="5" customFormat="1" ht="14.45" x14ac:dyDescent="0.35">
      <c r="A108"/>
      <c r="B108"/>
      <c r="C108"/>
      <c r="D108"/>
      <c r="E108"/>
      <c r="F108" s="17"/>
      <c r="G108" s="88">
        <f t="shared" si="10"/>
        <v>43036</v>
      </c>
      <c r="H108" s="89" t="e">
        <f t="shared" si="6"/>
        <v>#N/A</v>
      </c>
      <c r="I108" s="89">
        <f t="shared" si="7"/>
        <v>0.40627160422222208</v>
      </c>
      <c r="J108" s="38">
        <f t="shared" si="8"/>
        <v>0.48503111007999977</v>
      </c>
      <c r="K108" s="34">
        <f>ETo!F124</f>
        <v>43036</v>
      </c>
      <c r="L108" s="35">
        <f>ETo!G124</f>
        <v>2.88</v>
      </c>
      <c r="M108" s="36" t="str">
        <f t="shared" si="9"/>
        <v>OK</v>
      </c>
      <c r="N108" s="9"/>
      <c r="O108" s="10"/>
      <c r="Q108" s="14"/>
      <c r="R108" s="11"/>
      <c r="S108" s="12"/>
      <c r="T108" s="10"/>
      <c r="V108" s="14"/>
      <c r="W108" s="11"/>
      <c r="X108" s="12"/>
      <c r="Y108" s="10"/>
    </row>
    <row r="109" spans="1:25" s="5" customFormat="1" ht="14.45" x14ac:dyDescent="0.35">
      <c r="A109"/>
      <c r="B109"/>
      <c r="C109"/>
      <c r="D109"/>
      <c r="E109"/>
      <c r="F109" s="17"/>
      <c r="G109" s="88">
        <f t="shared" si="10"/>
        <v>43037</v>
      </c>
      <c r="H109" s="89" t="e">
        <f t="shared" si="6"/>
        <v>#N/A</v>
      </c>
      <c r="I109" s="89">
        <f t="shared" si="7"/>
        <v>0.41385185133333313</v>
      </c>
      <c r="J109" s="38">
        <f t="shared" si="8"/>
        <v>0.4959466659199997</v>
      </c>
      <c r="K109" s="34">
        <f>ETo!F125</f>
        <v>43037</v>
      </c>
      <c r="L109" s="35">
        <f>ETo!G125</f>
        <v>4.38</v>
      </c>
      <c r="M109" s="36" t="str">
        <f t="shared" si="9"/>
        <v>OK</v>
      </c>
      <c r="N109" s="9"/>
      <c r="O109" s="10"/>
      <c r="Q109" s="14"/>
      <c r="R109" s="11"/>
      <c r="S109" s="12"/>
      <c r="T109" s="10"/>
      <c r="V109" s="14"/>
      <c r="W109" s="11"/>
      <c r="X109" s="12"/>
      <c r="Y109" s="10"/>
    </row>
    <row r="110" spans="1:25" s="5" customFormat="1" ht="14.45" x14ac:dyDescent="0.35">
      <c r="A110"/>
      <c r="B110"/>
      <c r="C110"/>
      <c r="D110"/>
      <c r="E110"/>
      <c r="F110" s="17"/>
      <c r="G110" s="88">
        <f t="shared" si="10"/>
        <v>43038</v>
      </c>
      <c r="H110" s="89" t="e">
        <f t="shared" si="6"/>
        <v>#N/A</v>
      </c>
      <c r="I110" s="89">
        <f t="shared" si="7"/>
        <v>0.42143209844444418</v>
      </c>
      <c r="J110" s="38">
        <f t="shared" si="8"/>
        <v>0.50686222175999962</v>
      </c>
      <c r="K110" s="34">
        <f>ETo!F126</f>
        <v>43038</v>
      </c>
      <c r="L110" s="35">
        <f>ETo!G126</f>
        <v>5.08</v>
      </c>
      <c r="M110" s="36" t="str">
        <f t="shared" si="9"/>
        <v>OK</v>
      </c>
      <c r="N110" s="9"/>
      <c r="O110" s="10"/>
      <c r="Q110" s="14"/>
      <c r="R110" s="11"/>
      <c r="S110" s="12"/>
      <c r="T110" s="10"/>
      <c r="V110" s="14"/>
      <c r="W110" s="11"/>
      <c r="X110" s="12"/>
      <c r="Y110" s="10"/>
    </row>
    <row r="111" spans="1:25" s="5" customFormat="1" ht="14.45" x14ac:dyDescent="0.35">
      <c r="A111"/>
      <c r="B111"/>
      <c r="C111"/>
      <c r="D111"/>
      <c r="E111"/>
      <c r="F111" s="17"/>
      <c r="G111" s="88">
        <f t="shared" si="10"/>
        <v>43039</v>
      </c>
      <c r="H111" s="89" t="e">
        <f t="shared" si="6"/>
        <v>#N/A</v>
      </c>
      <c r="I111" s="89">
        <f t="shared" si="7"/>
        <v>0.42901234555555523</v>
      </c>
      <c r="J111" s="38">
        <f t="shared" si="8"/>
        <v>0.51777777759999954</v>
      </c>
      <c r="K111" s="34">
        <f>ETo!F127</f>
        <v>43039</v>
      </c>
      <c r="L111" s="35">
        <f>ETo!G127</f>
        <v>5</v>
      </c>
      <c r="M111" s="36" t="str">
        <f t="shared" si="9"/>
        <v>OK</v>
      </c>
      <c r="N111" s="9"/>
      <c r="O111" s="10"/>
      <c r="Q111" s="14"/>
      <c r="R111" s="11"/>
      <c r="S111" s="12"/>
      <c r="T111" s="10"/>
      <c r="V111" s="14"/>
      <c r="W111" s="11"/>
      <c r="X111" s="12"/>
      <c r="Y111" s="10"/>
    </row>
    <row r="112" spans="1:25" s="5" customFormat="1" ht="14.45" x14ac:dyDescent="0.35">
      <c r="A112"/>
      <c r="B112"/>
      <c r="C112"/>
      <c r="D112"/>
      <c r="E112"/>
      <c r="F112" s="17"/>
      <c r="G112" s="88">
        <f t="shared" si="10"/>
        <v>43040</v>
      </c>
      <c r="H112" s="89" t="e">
        <f t="shared" si="6"/>
        <v>#N/A</v>
      </c>
      <c r="I112" s="89">
        <f t="shared" si="7"/>
        <v>0.43659259266666628</v>
      </c>
      <c r="J112" s="38">
        <f t="shared" si="8"/>
        <v>0.52869333343999947</v>
      </c>
      <c r="K112" s="34">
        <f>ETo!F128</f>
        <v>43040</v>
      </c>
      <c r="L112" s="35">
        <f>ETo!G128</f>
        <v>5.96</v>
      </c>
      <c r="M112" s="36" t="str">
        <f t="shared" si="9"/>
        <v>OK</v>
      </c>
      <c r="N112" s="9"/>
      <c r="O112" s="10"/>
      <c r="Q112" s="14"/>
      <c r="R112" s="11"/>
      <c r="S112" s="12"/>
      <c r="T112" s="10"/>
      <c r="V112" s="14"/>
      <c r="W112" s="11"/>
      <c r="X112" s="12"/>
      <c r="Y112" s="10"/>
    </row>
    <row r="113" spans="1:25" s="5" customFormat="1" ht="14.45" x14ac:dyDescent="0.35">
      <c r="A113"/>
      <c r="B113"/>
      <c r="C113"/>
      <c r="D113"/>
      <c r="E113"/>
      <c r="F113" s="17"/>
      <c r="G113" s="88">
        <f t="shared" si="10"/>
        <v>43041</v>
      </c>
      <c r="H113" s="89" t="e">
        <f t="shared" si="6"/>
        <v>#N/A</v>
      </c>
      <c r="I113" s="89">
        <f t="shared" si="7"/>
        <v>0.44417283977777733</v>
      </c>
      <c r="J113" s="38">
        <f t="shared" si="8"/>
        <v>0.53960888927999939</v>
      </c>
      <c r="K113" s="34">
        <f>ETo!F129</f>
        <v>43041</v>
      </c>
      <c r="L113" s="35">
        <f>ETo!G129</f>
        <v>4.8499999999999996</v>
      </c>
      <c r="M113" s="36" t="str">
        <f t="shared" si="9"/>
        <v>OK</v>
      </c>
      <c r="N113" s="9"/>
      <c r="O113" s="10"/>
      <c r="Q113" s="14"/>
      <c r="R113" s="11"/>
      <c r="S113" s="12"/>
      <c r="T113" s="10"/>
      <c r="V113" s="14"/>
      <c r="W113" s="11"/>
      <c r="X113" s="12"/>
      <c r="Y113" s="10"/>
    </row>
    <row r="114" spans="1:25" s="5" customFormat="1" ht="14.45" x14ac:dyDescent="0.35">
      <c r="A114"/>
      <c r="B114"/>
      <c r="C114"/>
      <c r="D114"/>
      <c r="E114"/>
      <c r="F114" s="17"/>
      <c r="G114" s="88">
        <f t="shared" si="10"/>
        <v>43042</v>
      </c>
      <c r="H114" s="89" t="e">
        <f t="shared" si="6"/>
        <v>#N/A</v>
      </c>
      <c r="I114" s="89">
        <f t="shared" si="7"/>
        <v>0.45175308688888838</v>
      </c>
      <c r="J114" s="38">
        <f t="shared" si="8"/>
        <v>0.55052444511999932</v>
      </c>
      <c r="K114" s="34">
        <f>ETo!F130</f>
        <v>43042</v>
      </c>
      <c r="L114" s="35">
        <f>ETo!G130</f>
        <v>3.56</v>
      </c>
      <c r="M114" s="36" t="str">
        <f t="shared" si="9"/>
        <v>OK</v>
      </c>
      <c r="N114" s="9"/>
      <c r="O114" s="10"/>
      <c r="Q114" s="14"/>
      <c r="R114" s="11"/>
      <c r="S114" s="12"/>
      <c r="T114" s="10"/>
      <c r="V114" s="14"/>
      <c r="W114" s="11"/>
      <c r="X114" s="12"/>
      <c r="Y114" s="10"/>
    </row>
    <row r="115" spans="1:25" s="5" customFormat="1" ht="14.45" x14ac:dyDescent="0.35">
      <c r="A115"/>
      <c r="B115"/>
      <c r="C115"/>
      <c r="D115"/>
      <c r="E115"/>
      <c r="F115" s="17"/>
      <c r="G115" s="88">
        <f t="shared" si="10"/>
        <v>43043</v>
      </c>
      <c r="H115" s="89" t="e">
        <f t="shared" si="6"/>
        <v>#N/A</v>
      </c>
      <c r="I115" s="89">
        <f t="shared" si="7"/>
        <v>0.45933333399999943</v>
      </c>
      <c r="J115" s="38">
        <f t="shared" si="8"/>
        <v>0.56144000095999913</v>
      </c>
      <c r="K115" s="34">
        <f>ETo!F131</f>
        <v>43043</v>
      </c>
      <c r="L115" s="35">
        <f>ETo!G131</f>
        <v>4.6100000000000003</v>
      </c>
      <c r="M115" s="36" t="str">
        <f t="shared" si="9"/>
        <v>OK</v>
      </c>
      <c r="N115" s="9"/>
      <c r="O115" s="10"/>
      <c r="Q115" s="14"/>
      <c r="R115" s="11"/>
      <c r="S115" s="12"/>
      <c r="T115" s="10"/>
      <c r="V115" s="14"/>
      <c r="W115" s="11"/>
      <c r="X115" s="12"/>
      <c r="Y115" s="10"/>
    </row>
    <row r="116" spans="1:25" s="5" customFormat="1" ht="14.45" x14ac:dyDescent="0.35">
      <c r="A116"/>
      <c r="B116"/>
      <c r="C116"/>
      <c r="D116"/>
      <c r="E116"/>
      <c r="F116" s="17"/>
      <c r="G116" s="88">
        <f t="shared" si="10"/>
        <v>43044</v>
      </c>
      <c r="H116" s="89" t="e">
        <f t="shared" si="6"/>
        <v>#N/A</v>
      </c>
      <c r="I116" s="89">
        <f t="shared" si="7"/>
        <v>0.46691358111111048</v>
      </c>
      <c r="J116" s="38">
        <f t="shared" si="8"/>
        <v>0.57235555679999905</v>
      </c>
      <c r="K116" s="34">
        <f>ETo!F132</f>
        <v>43044</v>
      </c>
      <c r="L116" s="35">
        <f>ETo!G132</f>
        <v>6.39</v>
      </c>
      <c r="M116" s="36" t="str">
        <f t="shared" si="9"/>
        <v>OK</v>
      </c>
      <c r="N116" s="9"/>
      <c r="O116" s="10"/>
      <c r="Q116" s="14"/>
      <c r="R116" s="11"/>
      <c r="S116" s="12"/>
      <c r="T116" s="10"/>
      <c r="V116" s="14"/>
      <c r="W116" s="11"/>
      <c r="X116" s="12"/>
      <c r="Y116" s="10"/>
    </row>
    <row r="117" spans="1:25" s="5" customFormat="1" ht="14.45" x14ac:dyDescent="0.35">
      <c r="A117"/>
      <c r="B117"/>
      <c r="C117"/>
      <c r="D117"/>
      <c r="E117"/>
      <c r="F117" s="17"/>
      <c r="G117" s="88">
        <f t="shared" si="10"/>
        <v>43045</v>
      </c>
      <c r="H117" s="89" t="e">
        <f t="shared" si="6"/>
        <v>#N/A</v>
      </c>
      <c r="I117" s="89">
        <f t="shared" si="7"/>
        <v>0.47449382822222153</v>
      </c>
      <c r="J117" s="38">
        <f t="shared" si="8"/>
        <v>0.58327111263999898</v>
      </c>
      <c r="K117" s="34">
        <f>ETo!F133</f>
        <v>43045</v>
      </c>
      <c r="L117" s="35">
        <f>ETo!G133</f>
        <v>4.12</v>
      </c>
      <c r="M117" s="36" t="str">
        <f t="shared" si="9"/>
        <v>OK</v>
      </c>
      <c r="N117" s="9"/>
      <c r="O117" s="10"/>
      <c r="Q117" s="14"/>
      <c r="R117" s="11"/>
      <c r="S117" s="12"/>
      <c r="T117" s="10"/>
      <c r="V117" s="14"/>
      <c r="W117" s="11"/>
      <c r="X117" s="12"/>
      <c r="Y117" s="10"/>
    </row>
    <row r="118" spans="1:25" s="5" customFormat="1" ht="14.45" x14ac:dyDescent="0.35">
      <c r="A118"/>
      <c r="B118"/>
      <c r="C118"/>
      <c r="D118"/>
      <c r="E118"/>
      <c r="F118" s="17"/>
      <c r="G118" s="88">
        <f t="shared" si="10"/>
        <v>43046</v>
      </c>
      <c r="H118" s="89" t="e">
        <f t="shared" si="6"/>
        <v>#N/A</v>
      </c>
      <c r="I118" s="89">
        <f t="shared" si="7"/>
        <v>0.48207407533333257</v>
      </c>
      <c r="J118" s="38">
        <f t="shared" si="8"/>
        <v>0.5941866684799989</v>
      </c>
      <c r="K118" s="34">
        <f>ETo!F134</f>
        <v>43046</v>
      </c>
      <c r="L118" s="35">
        <f>ETo!G134</f>
        <v>4.8499999999999996</v>
      </c>
      <c r="M118" s="36" t="str">
        <f t="shared" si="9"/>
        <v>OK</v>
      </c>
      <c r="N118" s="9"/>
      <c r="O118" s="10"/>
      <c r="Q118" s="14"/>
      <c r="R118" s="11"/>
      <c r="S118" s="12"/>
      <c r="T118" s="10"/>
      <c r="V118" s="14"/>
      <c r="W118" s="11"/>
      <c r="X118" s="12"/>
      <c r="Y118" s="10"/>
    </row>
    <row r="119" spans="1:25" s="5" customFormat="1" ht="14.45" x14ac:dyDescent="0.35">
      <c r="A119"/>
      <c r="B119"/>
      <c r="C119"/>
      <c r="D119"/>
      <c r="E119"/>
      <c r="F119" s="17"/>
      <c r="G119" s="88">
        <f t="shared" si="10"/>
        <v>43047</v>
      </c>
      <c r="H119" s="89" t="e">
        <f t="shared" si="6"/>
        <v>#N/A</v>
      </c>
      <c r="I119" s="89">
        <f t="shared" si="7"/>
        <v>0.48965432244444362</v>
      </c>
      <c r="J119" s="38">
        <f t="shared" si="8"/>
        <v>0.60510222431999883</v>
      </c>
      <c r="K119" s="34">
        <f>ETo!F135</f>
        <v>43047</v>
      </c>
      <c r="L119" s="35">
        <f>ETo!G135</f>
        <v>6.16</v>
      </c>
      <c r="M119" s="36" t="str">
        <f t="shared" si="9"/>
        <v>OK</v>
      </c>
      <c r="N119" s="9"/>
      <c r="O119" s="10"/>
      <c r="Q119" s="14"/>
      <c r="R119" s="11"/>
      <c r="S119" s="12"/>
      <c r="T119" s="10"/>
      <c r="V119" s="14"/>
      <c r="W119" s="11"/>
      <c r="X119" s="12"/>
      <c r="Y119" s="10"/>
    </row>
    <row r="120" spans="1:25" s="5" customFormat="1" ht="14.45" x14ac:dyDescent="0.35">
      <c r="A120"/>
      <c r="B120"/>
      <c r="C120"/>
      <c r="D120"/>
      <c r="E120"/>
      <c r="F120" s="17"/>
      <c r="G120" s="88">
        <f t="shared" si="10"/>
        <v>43048</v>
      </c>
      <c r="H120" s="89" t="e">
        <f t="shared" si="6"/>
        <v>#N/A</v>
      </c>
      <c r="I120" s="89">
        <f t="shared" si="7"/>
        <v>0.49723456955555467</v>
      </c>
      <c r="J120" s="38">
        <f t="shared" si="8"/>
        <v>0.61601778015999875</v>
      </c>
      <c r="K120" s="34">
        <f>ETo!F136</f>
        <v>43048</v>
      </c>
      <c r="L120" s="35">
        <f>ETo!G136</f>
        <v>6.95</v>
      </c>
      <c r="M120" s="36" t="str">
        <f t="shared" si="9"/>
        <v>OK</v>
      </c>
      <c r="N120" s="9"/>
      <c r="O120" s="10"/>
      <c r="Q120" s="14"/>
      <c r="R120" s="11"/>
      <c r="S120" s="12"/>
      <c r="T120" s="10"/>
      <c r="V120" s="14"/>
      <c r="W120" s="11"/>
      <c r="X120" s="12"/>
      <c r="Y120" s="10"/>
    </row>
    <row r="121" spans="1:25" s="5" customFormat="1" ht="14.45" x14ac:dyDescent="0.35">
      <c r="A121"/>
      <c r="B121"/>
      <c r="C121"/>
      <c r="D121"/>
      <c r="E121"/>
      <c r="F121" s="17"/>
      <c r="G121" s="88">
        <f t="shared" si="10"/>
        <v>43049</v>
      </c>
      <c r="H121" s="89">
        <f t="shared" si="6"/>
        <v>0.50481481666666606</v>
      </c>
      <c r="I121" s="89">
        <f t="shared" si="7"/>
        <v>0.50481481666666606</v>
      </c>
      <c r="J121" s="38">
        <f t="shared" si="8"/>
        <v>0.62693333599999912</v>
      </c>
      <c r="K121" s="34">
        <f>ETo!F137</f>
        <v>43049</v>
      </c>
      <c r="L121" s="35">
        <f>ETo!G137</f>
        <v>7.43</v>
      </c>
      <c r="M121" s="36" t="str">
        <f t="shared" si="9"/>
        <v>OK</v>
      </c>
      <c r="N121" s="9"/>
      <c r="O121" s="10"/>
      <c r="Q121" s="14"/>
      <c r="R121" s="11"/>
      <c r="S121" s="12"/>
      <c r="T121" s="10"/>
      <c r="V121" s="14"/>
      <c r="W121" s="11"/>
      <c r="X121" s="12"/>
      <c r="Y121" s="10"/>
    </row>
    <row r="122" spans="1:25" s="5" customFormat="1" ht="14.45" x14ac:dyDescent="0.35">
      <c r="A122"/>
      <c r="B122"/>
      <c r="C122"/>
      <c r="D122"/>
      <c r="E122"/>
      <c r="F122" s="17"/>
      <c r="G122" s="88">
        <f t="shared" si="10"/>
        <v>43050</v>
      </c>
      <c r="H122" s="89" t="e">
        <f t="shared" si="6"/>
        <v>#N/A</v>
      </c>
      <c r="I122" s="89">
        <f t="shared" si="7"/>
        <v>0.51370370466666604</v>
      </c>
      <c r="J122" s="38">
        <f t="shared" si="8"/>
        <v>0.63973333471999905</v>
      </c>
      <c r="K122" s="34">
        <f>ETo!F138</f>
        <v>43050</v>
      </c>
      <c r="L122" s="35">
        <f>ETo!G138</f>
        <v>4.5</v>
      </c>
      <c r="M122" s="36" t="str">
        <f t="shared" si="9"/>
        <v>OK</v>
      </c>
      <c r="N122" s="9"/>
      <c r="O122" s="10"/>
      <c r="Q122" s="14"/>
      <c r="R122" s="11"/>
      <c r="S122" s="12"/>
      <c r="T122" s="10"/>
      <c r="V122" s="14"/>
      <c r="W122" s="11"/>
      <c r="X122" s="12"/>
      <c r="Y122" s="10"/>
    </row>
    <row r="123" spans="1:25" s="5" customFormat="1" ht="14.45" x14ac:dyDescent="0.35">
      <c r="A123"/>
      <c r="B123"/>
      <c r="C123"/>
      <c r="D123"/>
      <c r="E123"/>
      <c r="F123" s="17"/>
      <c r="G123" s="88">
        <f t="shared" si="10"/>
        <v>43051</v>
      </c>
      <c r="H123" s="89" t="e">
        <f t="shared" si="6"/>
        <v>#N/A</v>
      </c>
      <c r="I123" s="89">
        <f t="shared" si="7"/>
        <v>0.52259259266666602</v>
      </c>
      <c r="J123" s="38">
        <f t="shared" si="8"/>
        <v>0.65253333343999909</v>
      </c>
      <c r="K123" s="34">
        <f>ETo!F139</f>
        <v>43051</v>
      </c>
      <c r="L123" s="35">
        <f>ETo!G139</f>
        <v>5.09</v>
      </c>
      <c r="M123" s="36" t="str">
        <f t="shared" si="9"/>
        <v>OK</v>
      </c>
      <c r="N123" s="9"/>
      <c r="O123" s="10"/>
      <c r="Q123" s="14"/>
      <c r="R123" s="11"/>
      <c r="S123" s="12"/>
      <c r="T123" s="10"/>
      <c r="V123" s="14"/>
      <c r="W123" s="11"/>
      <c r="X123" s="12"/>
      <c r="Y123" s="10"/>
    </row>
    <row r="124" spans="1:25" s="5" customFormat="1" ht="14.45" x14ac:dyDescent="0.35">
      <c r="A124"/>
      <c r="B124"/>
      <c r="C124"/>
      <c r="D124"/>
      <c r="E124"/>
      <c r="F124" s="17"/>
      <c r="G124" s="88">
        <f t="shared" si="10"/>
        <v>43052</v>
      </c>
      <c r="H124" s="89" t="e">
        <f t="shared" si="6"/>
        <v>#N/A</v>
      </c>
      <c r="I124" s="89">
        <f t="shared" si="7"/>
        <v>0.53148148066666601</v>
      </c>
      <c r="J124" s="38">
        <f t="shared" si="8"/>
        <v>0.66533333215999901</v>
      </c>
      <c r="K124" s="34">
        <f>ETo!F140</f>
        <v>43052</v>
      </c>
      <c r="L124" s="35">
        <f>ETo!G140</f>
        <v>4.8899999999999997</v>
      </c>
      <c r="M124" s="36" t="str">
        <f t="shared" si="9"/>
        <v>OK</v>
      </c>
      <c r="N124" s="9"/>
      <c r="O124" s="10"/>
      <c r="Q124" s="14"/>
      <c r="R124" s="11"/>
      <c r="S124" s="12"/>
      <c r="T124" s="10"/>
      <c r="V124" s="14"/>
      <c r="W124" s="11"/>
      <c r="X124" s="12"/>
      <c r="Y124" s="10"/>
    </row>
    <row r="125" spans="1:25" s="5" customFormat="1" ht="14.45" x14ac:dyDescent="0.35">
      <c r="A125"/>
      <c r="B125"/>
      <c r="C125"/>
      <c r="D125"/>
      <c r="E125"/>
      <c r="F125" s="17"/>
      <c r="G125" s="88">
        <f t="shared" si="10"/>
        <v>43053</v>
      </c>
      <c r="H125" s="89" t="e">
        <f t="shared" si="6"/>
        <v>#N/A</v>
      </c>
      <c r="I125" s="89">
        <f t="shared" si="7"/>
        <v>0.54037036866666599</v>
      </c>
      <c r="J125" s="38">
        <f t="shared" si="8"/>
        <v>0.67813333087999905</v>
      </c>
      <c r="K125" s="34">
        <f>ETo!F141</f>
        <v>43053</v>
      </c>
      <c r="L125" s="35">
        <f>ETo!G141</f>
        <v>4.3099999999999996</v>
      </c>
      <c r="M125" s="36" t="str">
        <f t="shared" si="9"/>
        <v>OK</v>
      </c>
      <c r="N125" s="9"/>
      <c r="O125" s="10"/>
      <c r="Q125" s="14"/>
      <c r="R125" s="11"/>
      <c r="S125" s="12"/>
      <c r="T125" s="10"/>
      <c r="V125" s="14"/>
      <c r="W125" s="11"/>
      <c r="X125" s="12"/>
      <c r="Y125" s="10"/>
    </row>
    <row r="126" spans="1:25" s="5" customFormat="1" ht="14.45" x14ac:dyDescent="0.35">
      <c r="A126"/>
      <c r="B126"/>
      <c r="C126"/>
      <c r="D126"/>
      <c r="E126"/>
      <c r="F126" s="17"/>
      <c r="G126" s="88">
        <f t="shared" si="10"/>
        <v>43054</v>
      </c>
      <c r="H126" s="89">
        <f t="shared" si="6"/>
        <v>0.54925925666666597</v>
      </c>
      <c r="I126" s="89">
        <f t="shared" si="7"/>
        <v>0.54925925666666597</v>
      </c>
      <c r="J126" s="38">
        <f t="shared" si="8"/>
        <v>0.69093332959999898</v>
      </c>
      <c r="K126" s="34">
        <f>ETo!F142</f>
        <v>43054</v>
      </c>
      <c r="L126" s="35">
        <f>ETo!G142</f>
        <v>4.8499999999999996</v>
      </c>
      <c r="M126" s="36" t="str">
        <f t="shared" si="9"/>
        <v>OK</v>
      </c>
      <c r="N126" s="9"/>
      <c r="O126" s="10"/>
      <c r="Q126" s="14"/>
      <c r="R126" s="11"/>
      <c r="S126" s="12"/>
      <c r="T126" s="10"/>
      <c r="V126" s="14"/>
      <c r="W126" s="11"/>
      <c r="X126" s="12"/>
      <c r="Y126" s="10"/>
    </row>
    <row r="127" spans="1:25" s="5" customFormat="1" ht="14.45" x14ac:dyDescent="0.35">
      <c r="A127"/>
      <c r="B127"/>
      <c r="C127"/>
      <c r="D127"/>
      <c r="E127"/>
      <c r="F127" s="17"/>
      <c r="G127" s="88">
        <f t="shared" si="10"/>
        <v>43055</v>
      </c>
      <c r="H127" s="89" t="e">
        <f t="shared" si="6"/>
        <v>#N/A</v>
      </c>
      <c r="I127" s="89">
        <f t="shared" si="7"/>
        <v>0.55274073866666595</v>
      </c>
      <c r="J127" s="38">
        <f t="shared" si="8"/>
        <v>0.69594666367999891</v>
      </c>
      <c r="K127" s="34">
        <f>ETo!F143</f>
        <v>43055</v>
      </c>
      <c r="L127" s="35">
        <f>ETo!G143</f>
        <v>5.59</v>
      </c>
      <c r="M127" s="36" t="str">
        <f t="shared" si="9"/>
        <v>OK</v>
      </c>
      <c r="N127" s="9"/>
      <c r="O127" s="10"/>
      <c r="Q127" s="14"/>
      <c r="R127" s="11"/>
      <c r="S127" s="12"/>
      <c r="T127" s="10"/>
      <c r="V127" s="14"/>
      <c r="W127" s="11"/>
      <c r="X127" s="12"/>
      <c r="Y127" s="10"/>
    </row>
    <row r="128" spans="1:25" s="5" customFormat="1" ht="14.45" x14ac:dyDescent="0.35">
      <c r="A128"/>
      <c r="B128"/>
      <c r="C128"/>
      <c r="D128"/>
      <c r="E128"/>
      <c r="F128" s="17"/>
      <c r="G128" s="88">
        <f t="shared" si="10"/>
        <v>43056</v>
      </c>
      <c r="H128" s="89" t="e">
        <f t="shared" si="6"/>
        <v>#N/A</v>
      </c>
      <c r="I128" s="89">
        <f t="shared" si="7"/>
        <v>0.55622222066666593</v>
      </c>
      <c r="J128" s="38">
        <f t="shared" si="8"/>
        <v>0.70095999775999895</v>
      </c>
      <c r="K128" s="34">
        <f>ETo!F144</f>
        <v>43056</v>
      </c>
      <c r="L128" s="35">
        <f>ETo!G144</f>
        <v>5.26</v>
      </c>
      <c r="M128" s="36" t="str">
        <f t="shared" si="9"/>
        <v>OK</v>
      </c>
      <c r="N128" s="9"/>
      <c r="O128" s="10"/>
      <c r="Q128" s="14"/>
      <c r="R128" s="11"/>
      <c r="S128" s="12"/>
      <c r="T128" s="10"/>
      <c r="V128" s="14"/>
      <c r="W128" s="11"/>
      <c r="X128" s="12"/>
      <c r="Y128" s="10"/>
    </row>
    <row r="129" spans="1:25" s="5" customFormat="1" ht="14.45" x14ac:dyDescent="0.35">
      <c r="A129"/>
      <c r="B129"/>
      <c r="C129"/>
      <c r="D129"/>
      <c r="E129"/>
      <c r="F129" s="17"/>
      <c r="G129" s="88">
        <f t="shared" si="10"/>
        <v>43057</v>
      </c>
      <c r="H129" s="89" t="e">
        <f t="shared" si="6"/>
        <v>#N/A</v>
      </c>
      <c r="I129" s="89">
        <f t="shared" si="7"/>
        <v>0.55970370266666591</v>
      </c>
      <c r="J129" s="38">
        <f t="shared" si="8"/>
        <v>0.70597333183999889</v>
      </c>
      <c r="K129" s="34">
        <f>ETo!F145</f>
        <v>43057</v>
      </c>
      <c r="L129" s="35">
        <f>ETo!G145</f>
        <v>5.01</v>
      </c>
      <c r="M129" s="36" t="str">
        <f t="shared" si="9"/>
        <v>OK</v>
      </c>
      <c r="N129" s="9"/>
      <c r="O129" s="10"/>
      <c r="Q129" s="14"/>
      <c r="R129" s="11"/>
      <c r="S129" s="12"/>
      <c r="T129" s="10"/>
      <c r="V129" s="14"/>
      <c r="W129" s="11"/>
      <c r="X129" s="12"/>
      <c r="Y129" s="10"/>
    </row>
    <row r="130" spans="1:25" s="5" customFormat="1" ht="14.45" x14ac:dyDescent="0.35">
      <c r="A130"/>
      <c r="B130"/>
      <c r="C130"/>
      <c r="D130"/>
      <c r="E130"/>
      <c r="F130" s="17"/>
      <c r="G130" s="88">
        <f t="shared" si="10"/>
        <v>43058</v>
      </c>
      <c r="H130" s="89" t="e">
        <f t="shared" si="6"/>
        <v>#N/A</v>
      </c>
      <c r="I130" s="89">
        <f t="shared" si="7"/>
        <v>0.56318518466666589</v>
      </c>
      <c r="J130" s="38">
        <f t="shared" si="8"/>
        <v>0.71098666591999893</v>
      </c>
      <c r="K130" s="34">
        <f>ETo!F146</f>
        <v>43058</v>
      </c>
      <c r="L130" s="35">
        <f>ETo!G146</f>
        <v>5.74</v>
      </c>
      <c r="M130" s="36" t="str">
        <f t="shared" si="9"/>
        <v>OK</v>
      </c>
      <c r="N130" s="9"/>
      <c r="O130" s="10"/>
      <c r="Q130" s="14"/>
      <c r="R130" s="11"/>
      <c r="S130" s="12"/>
      <c r="T130" s="10"/>
      <c r="V130" s="14"/>
      <c r="W130" s="11"/>
      <c r="X130" s="12"/>
      <c r="Y130" s="10"/>
    </row>
    <row r="131" spans="1:25" s="5" customFormat="1" ht="14.45" x14ac:dyDescent="0.35">
      <c r="A131"/>
      <c r="B131"/>
      <c r="C131"/>
      <c r="D131"/>
      <c r="E131"/>
      <c r="F131" s="17"/>
      <c r="G131" s="88">
        <f t="shared" si="10"/>
        <v>43059</v>
      </c>
      <c r="H131" s="89">
        <f t="shared" si="6"/>
        <v>0.56666666666666599</v>
      </c>
      <c r="I131" s="89">
        <f t="shared" si="7"/>
        <v>0.56666666666666599</v>
      </c>
      <c r="J131" s="38">
        <f t="shared" si="8"/>
        <v>0.71599999999999897</v>
      </c>
      <c r="K131" s="34">
        <f>ETo!F147</f>
        <v>43059</v>
      </c>
      <c r="L131" s="35">
        <f>ETo!G147</f>
        <v>5.2</v>
      </c>
      <c r="M131" s="36" t="str">
        <f t="shared" si="9"/>
        <v>OK</v>
      </c>
      <c r="N131" s="9"/>
      <c r="O131" s="10"/>
      <c r="Q131" s="14"/>
      <c r="R131" s="11"/>
      <c r="S131" s="12"/>
      <c r="T131" s="10"/>
      <c r="V131" s="14"/>
      <c r="W131" s="11"/>
      <c r="X131" s="12"/>
      <c r="Y131" s="10"/>
    </row>
    <row r="132" spans="1:25" s="5" customFormat="1" ht="14.45" x14ac:dyDescent="0.35">
      <c r="A132"/>
      <c r="B132"/>
      <c r="C132"/>
      <c r="D132"/>
      <c r="E132"/>
      <c r="F132" s="17"/>
      <c r="G132" s="88">
        <f t="shared" si="10"/>
        <v>43060</v>
      </c>
      <c r="H132" s="89" t="e">
        <f t="shared" si="6"/>
        <v>#N/A</v>
      </c>
      <c r="I132" s="89">
        <f t="shared" si="7"/>
        <v>0.570925925666666</v>
      </c>
      <c r="J132" s="38">
        <f t="shared" si="8"/>
        <v>0.72213333295999904</v>
      </c>
      <c r="K132" s="34">
        <f>ETo!F148</f>
        <v>43060</v>
      </c>
      <c r="L132" s="35">
        <f>ETo!G148</f>
        <v>6.38</v>
      </c>
      <c r="M132" s="36" t="str">
        <f t="shared" si="9"/>
        <v>OK</v>
      </c>
      <c r="N132" s="9"/>
      <c r="O132" s="10"/>
      <c r="Q132" s="14"/>
      <c r="R132" s="11"/>
      <c r="S132" s="12"/>
      <c r="T132" s="10"/>
      <c r="V132" s="14"/>
      <c r="W132" s="11"/>
      <c r="X132" s="12"/>
      <c r="Y132" s="10"/>
    </row>
    <row r="133" spans="1:25" s="5" customFormat="1" ht="14.45" x14ac:dyDescent="0.35">
      <c r="A133"/>
      <c r="B133"/>
      <c r="C133"/>
      <c r="D133"/>
      <c r="E133"/>
      <c r="F133" s="17"/>
      <c r="G133" s="88">
        <f t="shared" si="10"/>
        <v>43061</v>
      </c>
      <c r="H133" s="89" t="e">
        <f t="shared" si="6"/>
        <v>#N/A</v>
      </c>
      <c r="I133" s="89">
        <f t="shared" si="7"/>
        <v>0.57518518466666602</v>
      </c>
      <c r="J133" s="38">
        <f t="shared" si="8"/>
        <v>0.728266665919999</v>
      </c>
      <c r="K133" s="34">
        <f>ETo!F149</f>
        <v>43061</v>
      </c>
      <c r="L133" s="35">
        <f>ETo!G149</f>
        <v>6.13</v>
      </c>
      <c r="M133" s="36" t="str">
        <f t="shared" si="9"/>
        <v>OK</v>
      </c>
      <c r="N133" s="9"/>
      <c r="O133" s="10"/>
      <c r="Q133" s="14"/>
      <c r="R133" s="11"/>
      <c r="S133" s="12"/>
      <c r="T133" s="10"/>
      <c r="V133" s="14"/>
      <c r="W133" s="11"/>
      <c r="X133" s="12"/>
      <c r="Y133" s="10"/>
    </row>
    <row r="134" spans="1:25" s="5" customFormat="1" ht="14.45" x14ac:dyDescent="0.35">
      <c r="A134"/>
      <c r="B134"/>
      <c r="C134"/>
      <c r="D134"/>
      <c r="E134"/>
      <c r="F134" s="17"/>
      <c r="G134" s="88">
        <f t="shared" si="10"/>
        <v>43062</v>
      </c>
      <c r="H134" s="89" t="e">
        <f t="shared" ref="H134:H197" si="11">VLOOKUP(G134,$A$6:$F$261,5,FALSE)</f>
        <v>#N/A</v>
      </c>
      <c r="I134" s="89">
        <f t="shared" ref="I134:I197" si="12">IF(ISERROR(H134),I133+VLOOKUP(G134,$A$6:$F$261,6,TRUE),H134)</f>
        <v>0.57944444366666603</v>
      </c>
      <c r="J134" s="38">
        <f t="shared" si="8"/>
        <v>0.73439999887999907</v>
      </c>
      <c r="K134" s="34">
        <f>ETo!F150</f>
        <v>43062</v>
      </c>
      <c r="L134" s="35">
        <f>ETo!G150</f>
        <v>4.5199999999999996</v>
      </c>
      <c r="M134" s="36" t="str">
        <f t="shared" si="9"/>
        <v>OK</v>
      </c>
      <c r="N134" s="9"/>
      <c r="O134" s="10"/>
      <c r="Q134" s="14"/>
      <c r="R134" s="11"/>
      <c r="S134" s="12"/>
      <c r="T134" s="10"/>
      <c r="V134" s="14"/>
      <c r="W134" s="11"/>
      <c r="X134" s="12"/>
      <c r="Y134" s="10"/>
    </row>
    <row r="135" spans="1:25" s="5" customFormat="1" ht="14.45" x14ac:dyDescent="0.35">
      <c r="A135"/>
      <c r="B135"/>
      <c r="C135"/>
      <c r="D135"/>
      <c r="E135"/>
      <c r="F135" s="17"/>
      <c r="G135" s="88">
        <f t="shared" si="10"/>
        <v>43063</v>
      </c>
      <c r="H135" s="89" t="e">
        <f t="shared" si="11"/>
        <v>#N/A</v>
      </c>
      <c r="I135" s="89">
        <f t="shared" si="12"/>
        <v>0.58370370266666605</v>
      </c>
      <c r="J135" s="38">
        <f t="shared" ref="J135:J198" si="13">+I135*1.44-0.1</f>
        <v>0.74053333183999914</v>
      </c>
      <c r="K135" s="34">
        <f>ETo!F151</f>
        <v>43063</v>
      </c>
      <c r="L135" s="35">
        <f>ETo!G151</f>
        <v>4.2300000000000004</v>
      </c>
      <c r="M135" s="36" t="str">
        <f t="shared" ref="M135:M198" si="14">+IF(K135=G135,"OK","OJO")</f>
        <v>OK</v>
      </c>
      <c r="N135" s="9"/>
      <c r="O135" s="10"/>
      <c r="Q135" s="14"/>
      <c r="R135" s="11"/>
      <c r="S135" s="12"/>
      <c r="T135" s="10"/>
      <c r="V135" s="14"/>
      <c r="W135" s="11"/>
      <c r="X135" s="12"/>
      <c r="Y135" s="10"/>
    </row>
    <row r="136" spans="1:25" s="5" customFormat="1" ht="14.45" x14ac:dyDescent="0.35">
      <c r="A136"/>
      <c r="B136"/>
      <c r="C136"/>
      <c r="D136"/>
      <c r="E136"/>
      <c r="F136" s="17"/>
      <c r="G136" s="88">
        <f t="shared" ref="G136:G199" si="15">G135+1</f>
        <v>43064</v>
      </c>
      <c r="H136" s="89" t="e">
        <f t="shared" si="11"/>
        <v>#N/A</v>
      </c>
      <c r="I136" s="89">
        <f t="shared" si="12"/>
        <v>0.58796296166666606</v>
      </c>
      <c r="J136" s="38">
        <f t="shared" si="13"/>
        <v>0.7466666647999991</v>
      </c>
      <c r="K136" s="34">
        <f>ETo!F152</f>
        <v>43064</v>
      </c>
      <c r="L136" s="35">
        <f>ETo!G152</f>
        <v>5.73</v>
      </c>
      <c r="M136" s="36" t="str">
        <f t="shared" si="14"/>
        <v>OK</v>
      </c>
      <c r="N136" s="9"/>
      <c r="O136" s="10"/>
      <c r="Q136" s="14"/>
      <c r="R136" s="11"/>
      <c r="S136" s="12"/>
      <c r="T136" s="10"/>
      <c r="V136" s="14"/>
      <c r="W136" s="11"/>
      <c r="X136" s="12"/>
      <c r="Y136" s="10"/>
    </row>
    <row r="137" spans="1:25" s="5" customFormat="1" ht="14.45" x14ac:dyDescent="0.35">
      <c r="A137"/>
      <c r="B137"/>
      <c r="C137"/>
      <c r="D137"/>
      <c r="E137"/>
      <c r="F137" s="17"/>
      <c r="G137" s="88">
        <f t="shared" si="15"/>
        <v>43065</v>
      </c>
      <c r="H137" s="89" t="e">
        <f t="shared" si="11"/>
        <v>#N/A</v>
      </c>
      <c r="I137" s="89">
        <f t="shared" si="12"/>
        <v>0.59222222066666608</v>
      </c>
      <c r="J137" s="38">
        <f t="shared" si="13"/>
        <v>0.75279999775999917</v>
      </c>
      <c r="K137" s="34">
        <f>ETo!F153</f>
        <v>43065</v>
      </c>
      <c r="L137" s="35">
        <f>ETo!G153</f>
        <v>3.48</v>
      </c>
      <c r="M137" s="36" t="str">
        <f t="shared" si="14"/>
        <v>OK</v>
      </c>
      <c r="N137" s="9"/>
      <c r="O137" s="10"/>
      <c r="Q137" s="14"/>
      <c r="R137" s="11"/>
      <c r="S137" s="12"/>
      <c r="T137" s="10"/>
      <c r="V137" s="14"/>
      <c r="W137" s="11"/>
      <c r="X137" s="12"/>
      <c r="Y137" s="10"/>
    </row>
    <row r="138" spans="1:25" s="5" customFormat="1" ht="14.45" x14ac:dyDescent="0.35">
      <c r="A138"/>
      <c r="B138"/>
      <c r="C138"/>
      <c r="D138"/>
      <c r="E138"/>
      <c r="F138" s="17"/>
      <c r="G138" s="88">
        <f t="shared" si="15"/>
        <v>43066</v>
      </c>
      <c r="H138" s="89" t="e">
        <f t="shared" si="11"/>
        <v>#N/A</v>
      </c>
      <c r="I138" s="89">
        <f t="shared" si="12"/>
        <v>0.59648147966666609</v>
      </c>
      <c r="J138" s="38">
        <f t="shared" si="13"/>
        <v>0.75893333071999913</v>
      </c>
      <c r="K138" s="34">
        <f>ETo!F154</f>
        <v>43066</v>
      </c>
      <c r="L138" s="35">
        <f>ETo!G154</f>
        <v>4.53</v>
      </c>
      <c r="M138" s="36" t="str">
        <f t="shared" si="14"/>
        <v>OK</v>
      </c>
      <c r="N138" s="9"/>
      <c r="O138" s="10"/>
      <c r="Q138" s="14"/>
      <c r="R138" s="11"/>
      <c r="S138" s="12"/>
      <c r="T138" s="10"/>
      <c r="V138" s="14"/>
      <c r="W138" s="11"/>
      <c r="X138" s="12"/>
      <c r="Y138" s="10"/>
    </row>
    <row r="139" spans="1:25" s="5" customFormat="1" ht="14.45" x14ac:dyDescent="0.35">
      <c r="A139"/>
      <c r="B139"/>
      <c r="C139"/>
      <c r="D139"/>
      <c r="E139"/>
      <c r="F139" s="17"/>
      <c r="G139" s="88">
        <f t="shared" si="15"/>
        <v>43067</v>
      </c>
      <c r="H139" s="89" t="e">
        <f t="shared" si="11"/>
        <v>#N/A</v>
      </c>
      <c r="I139" s="89">
        <f t="shared" si="12"/>
        <v>0.60074073866666611</v>
      </c>
      <c r="J139" s="38">
        <f t="shared" si="13"/>
        <v>0.7650666636799992</v>
      </c>
      <c r="K139" s="34">
        <f>ETo!F155</f>
        <v>43067</v>
      </c>
      <c r="L139" s="35">
        <f>ETo!G155</f>
        <v>4.2300000000000004</v>
      </c>
      <c r="M139" s="36" t="str">
        <f t="shared" si="14"/>
        <v>OK</v>
      </c>
      <c r="N139" s="9"/>
      <c r="O139" s="10"/>
      <c r="Q139" s="14"/>
      <c r="R139" s="11"/>
      <c r="S139" s="12"/>
      <c r="T139" s="10"/>
      <c r="V139" s="14"/>
      <c r="W139" s="11"/>
      <c r="X139" s="12"/>
      <c r="Y139" s="10"/>
    </row>
    <row r="140" spans="1:25" s="5" customFormat="1" ht="14.45" x14ac:dyDescent="0.35">
      <c r="A140"/>
      <c r="B140"/>
      <c r="C140"/>
      <c r="D140"/>
      <c r="E140"/>
      <c r="F140" s="17"/>
      <c r="G140" s="88">
        <f t="shared" si="15"/>
        <v>43068</v>
      </c>
      <c r="H140" s="89" t="e">
        <f t="shared" si="11"/>
        <v>#N/A</v>
      </c>
      <c r="I140" s="89">
        <f t="shared" si="12"/>
        <v>0.60499999766666612</v>
      </c>
      <c r="J140" s="38">
        <f t="shared" si="13"/>
        <v>0.77119999663999916</v>
      </c>
      <c r="K140" s="34">
        <f>ETo!F156</f>
        <v>43068</v>
      </c>
      <c r="L140" s="35">
        <f>ETo!G156</f>
        <v>4.8499999999999996</v>
      </c>
      <c r="M140" s="36" t="str">
        <f t="shared" si="14"/>
        <v>OK</v>
      </c>
      <c r="N140" s="9"/>
      <c r="O140" s="10"/>
      <c r="Q140" s="14"/>
      <c r="R140" s="11"/>
      <c r="S140" s="12"/>
      <c r="T140" s="10"/>
      <c r="V140" s="14"/>
      <c r="W140" s="11"/>
      <c r="X140" s="12"/>
      <c r="Y140" s="10"/>
    </row>
    <row r="141" spans="1:25" s="5" customFormat="1" ht="14.45" x14ac:dyDescent="0.35">
      <c r="A141"/>
      <c r="B141"/>
      <c r="C141"/>
      <c r="D141"/>
      <c r="E141"/>
      <c r="F141" s="17"/>
      <c r="G141" s="88">
        <f t="shared" si="15"/>
        <v>43069</v>
      </c>
      <c r="H141" s="89">
        <f t="shared" si="11"/>
        <v>0.60925925666666603</v>
      </c>
      <c r="I141" s="89">
        <f t="shared" si="12"/>
        <v>0.60925925666666603</v>
      </c>
      <c r="J141" s="38">
        <f t="shared" si="13"/>
        <v>0.77733332959999912</v>
      </c>
      <c r="K141" s="34">
        <f>ETo!F157</f>
        <v>43069</v>
      </c>
      <c r="L141" s="35">
        <f>ETo!G157</f>
        <v>5.1100000000000003</v>
      </c>
      <c r="M141" s="36" t="str">
        <f t="shared" si="14"/>
        <v>OK</v>
      </c>
      <c r="N141" s="9"/>
      <c r="O141" s="10"/>
      <c r="Q141" s="14"/>
      <c r="R141" s="11"/>
      <c r="S141" s="12"/>
      <c r="T141" s="10"/>
      <c r="V141" s="14"/>
      <c r="W141" s="11"/>
      <c r="X141" s="12"/>
      <c r="Y141" s="10"/>
    </row>
    <row r="142" spans="1:25" s="5" customFormat="1" ht="14.45" x14ac:dyDescent="0.35">
      <c r="A142"/>
      <c r="B142"/>
      <c r="C142"/>
      <c r="D142"/>
      <c r="E142"/>
      <c r="F142" s="17"/>
      <c r="G142" s="88">
        <f t="shared" si="15"/>
        <v>43070</v>
      </c>
      <c r="H142" s="89" t="e">
        <f t="shared" si="11"/>
        <v>#N/A</v>
      </c>
      <c r="I142" s="89">
        <f t="shared" si="12"/>
        <v>0.61488888666666597</v>
      </c>
      <c r="J142" s="38">
        <f t="shared" si="13"/>
        <v>0.78543999679999899</v>
      </c>
      <c r="K142" s="34">
        <f>ETo!F158</f>
        <v>43070</v>
      </c>
      <c r="L142" s="35">
        <f>ETo!G158</f>
        <v>3.7</v>
      </c>
      <c r="M142" s="36" t="str">
        <f t="shared" si="14"/>
        <v>OK</v>
      </c>
      <c r="N142" s="9"/>
      <c r="O142" s="10"/>
      <c r="Q142" s="14"/>
      <c r="R142" s="11"/>
      <c r="S142" s="12"/>
      <c r="T142" s="10"/>
      <c r="V142" s="14"/>
      <c r="W142" s="11"/>
      <c r="X142" s="12"/>
      <c r="Y142" s="10"/>
    </row>
    <row r="143" spans="1:25" s="5" customFormat="1" ht="14.45" x14ac:dyDescent="0.35">
      <c r="A143"/>
      <c r="B143"/>
      <c r="C143"/>
      <c r="D143"/>
      <c r="E143"/>
      <c r="F143" s="17"/>
      <c r="G143" s="88">
        <f t="shared" si="15"/>
        <v>43071</v>
      </c>
      <c r="H143" s="89" t="e">
        <f t="shared" si="11"/>
        <v>#N/A</v>
      </c>
      <c r="I143" s="89">
        <f t="shared" si="12"/>
        <v>0.62051851666666591</v>
      </c>
      <c r="J143" s="38">
        <f t="shared" si="13"/>
        <v>0.79354666399999885</v>
      </c>
      <c r="K143" s="34">
        <f>ETo!F159</f>
        <v>43071</v>
      </c>
      <c r="L143" s="35">
        <f>ETo!G159</f>
        <v>4.2300000000000004</v>
      </c>
      <c r="M143" s="36" t="str">
        <f t="shared" si="14"/>
        <v>OK</v>
      </c>
      <c r="N143" s="9"/>
      <c r="O143" s="10"/>
      <c r="Q143" s="14"/>
      <c r="R143" s="11"/>
      <c r="S143" s="12"/>
      <c r="T143" s="10"/>
      <c r="V143" s="14"/>
      <c r="W143" s="11"/>
      <c r="X143" s="12"/>
      <c r="Y143" s="10"/>
    </row>
    <row r="144" spans="1:25" s="5" customFormat="1" ht="14.45" x14ac:dyDescent="0.35">
      <c r="A144"/>
      <c r="B144"/>
      <c r="C144"/>
      <c r="D144"/>
      <c r="E144"/>
      <c r="F144" s="17"/>
      <c r="G144" s="88">
        <f t="shared" si="15"/>
        <v>43072</v>
      </c>
      <c r="H144" s="89" t="e">
        <f t="shared" si="11"/>
        <v>#N/A</v>
      </c>
      <c r="I144" s="89">
        <f t="shared" si="12"/>
        <v>0.62614814666666585</v>
      </c>
      <c r="J144" s="38">
        <f t="shared" si="13"/>
        <v>0.80165333119999882</v>
      </c>
      <c r="K144" s="34">
        <f>ETo!F160</f>
        <v>43072</v>
      </c>
      <c r="L144" s="35">
        <f>ETo!G160</f>
        <v>5.64</v>
      </c>
      <c r="M144" s="36" t="str">
        <f t="shared" si="14"/>
        <v>OK</v>
      </c>
      <c r="N144" s="9"/>
      <c r="O144" s="10"/>
      <c r="Q144" s="14"/>
      <c r="R144" s="11"/>
      <c r="S144" s="12"/>
      <c r="T144" s="10"/>
      <c r="V144" s="14"/>
      <c r="W144" s="11"/>
      <c r="X144" s="12"/>
      <c r="Y144" s="10"/>
    </row>
    <row r="145" spans="1:25" s="5" customFormat="1" ht="14.45" x14ac:dyDescent="0.35">
      <c r="A145"/>
      <c r="B145"/>
      <c r="C145"/>
      <c r="D145"/>
      <c r="E145"/>
      <c r="F145" s="17"/>
      <c r="G145" s="88">
        <f t="shared" si="15"/>
        <v>43073</v>
      </c>
      <c r="H145" s="89" t="e">
        <f t="shared" si="11"/>
        <v>#N/A</v>
      </c>
      <c r="I145" s="89">
        <f t="shared" si="12"/>
        <v>0.63177777666666579</v>
      </c>
      <c r="J145" s="38">
        <f t="shared" si="13"/>
        <v>0.80975999839999868</v>
      </c>
      <c r="K145" s="34">
        <f>ETo!F161</f>
        <v>43073</v>
      </c>
      <c r="L145" s="35">
        <f>ETo!G161</f>
        <v>5.32</v>
      </c>
      <c r="M145" s="36" t="str">
        <f t="shared" si="14"/>
        <v>OK</v>
      </c>
      <c r="N145" s="9"/>
      <c r="O145" s="10"/>
      <c r="Q145" s="14"/>
      <c r="R145" s="11"/>
      <c r="S145" s="12"/>
      <c r="T145" s="10"/>
      <c r="V145" s="14"/>
      <c r="W145" s="11"/>
      <c r="X145" s="12"/>
      <c r="Y145" s="10"/>
    </row>
    <row r="146" spans="1:25" s="5" customFormat="1" ht="14.45" x14ac:dyDescent="0.35">
      <c r="A146"/>
      <c r="B146"/>
      <c r="C146"/>
      <c r="D146"/>
      <c r="E146"/>
      <c r="F146" s="17"/>
      <c r="G146" s="88">
        <f t="shared" si="15"/>
        <v>43074</v>
      </c>
      <c r="H146" s="89">
        <f t="shared" si="11"/>
        <v>0.63740740666666595</v>
      </c>
      <c r="I146" s="89">
        <f t="shared" si="12"/>
        <v>0.63740740666666595</v>
      </c>
      <c r="J146" s="38">
        <f t="shared" si="13"/>
        <v>0.81786666559999899</v>
      </c>
      <c r="K146" s="34">
        <f>ETo!F162</f>
        <v>43074</v>
      </c>
      <c r="L146" s="35">
        <f>ETo!G162</f>
        <v>5.0999999999999996</v>
      </c>
      <c r="M146" s="36" t="str">
        <f t="shared" si="14"/>
        <v>OK</v>
      </c>
      <c r="N146" s="9"/>
      <c r="O146" s="10"/>
      <c r="Q146" s="14"/>
      <c r="R146" s="11"/>
      <c r="S146" s="12"/>
      <c r="T146" s="10"/>
      <c r="V146" s="14"/>
      <c r="W146" s="11"/>
      <c r="X146" s="12"/>
      <c r="Y146" s="10"/>
    </row>
    <row r="147" spans="1:25" s="5" customFormat="1" ht="14.45" x14ac:dyDescent="0.35">
      <c r="A147"/>
      <c r="B147"/>
      <c r="C147"/>
      <c r="D147"/>
      <c r="E147"/>
      <c r="F147" s="17"/>
      <c r="G147" s="88">
        <f t="shared" si="15"/>
        <v>43075</v>
      </c>
      <c r="H147" s="89" t="e">
        <f t="shared" si="11"/>
        <v>#N/A</v>
      </c>
      <c r="I147" s="89">
        <f t="shared" si="12"/>
        <v>0.63851851733333276</v>
      </c>
      <c r="J147" s="38">
        <f t="shared" si="13"/>
        <v>0.8194666649599992</v>
      </c>
      <c r="K147" s="34">
        <f>ETo!F163</f>
        <v>43075</v>
      </c>
      <c r="L147" s="35">
        <f>ETo!G163</f>
        <v>5.87</v>
      </c>
      <c r="M147" s="36" t="str">
        <f t="shared" si="14"/>
        <v>OK</v>
      </c>
      <c r="N147" s="9"/>
      <c r="O147" s="10"/>
      <c r="Q147" s="14"/>
      <c r="R147" s="11"/>
      <c r="S147" s="12"/>
      <c r="T147" s="10"/>
      <c r="V147" s="14"/>
      <c r="W147" s="11"/>
      <c r="X147" s="12"/>
      <c r="Y147" s="10"/>
    </row>
    <row r="148" spans="1:25" s="5" customFormat="1" ht="14.45" x14ac:dyDescent="0.35">
      <c r="A148"/>
      <c r="B148"/>
      <c r="C148"/>
      <c r="D148"/>
      <c r="E148"/>
      <c r="F148" s="17"/>
      <c r="G148" s="88">
        <f t="shared" si="15"/>
        <v>43076</v>
      </c>
      <c r="H148" s="89" t="e">
        <f t="shared" si="11"/>
        <v>#N/A</v>
      </c>
      <c r="I148" s="89">
        <f t="shared" si="12"/>
        <v>0.63962962799999956</v>
      </c>
      <c r="J148" s="38">
        <f t="shared" si="13"/>
        <v>0.82106666431999931</v>
      </c>
      <c r="K148" s="34">
        <f>ETo!F164</f>
        <v>43076</v>
      </c>
      <c r="L148" s="35">
        <f>ETo!G164</f>
        <v>5.72</v>
      </c>
      <c r="M148" s="36" t="str">
        <f t="shared" si="14"/>
        <v>OK</v>
      </c>
      <c r="N148" s="9"/>
      <c r="O148" s="10"/>
      <c r="Q148" s="14"/>
      <c r="R148" s="11"/>
      <c r="S148" s="12"/>
      <c r="T148" s="10"/>
      <c r="V148" s="14"/>
      <c r="W148" s="11"/>
      <c r="X148" s="12"/>
      <c r="Y148" s="10"/>
    </row>
    <row r="149" spans="1:25" s="5" customFormat="1" ht="14.45" x14ac:dyDescent="0.35">
      <c r="A149"/>
      <c r="B149"/>
      <c r="C149"/>
      <c r="D149"/>
      <c r="E149"/>
      <c r="F149" s="17"/>
      <c r="G149" s="88">
        <f t="shared" si="15"/>
        <v>43077</v>
      </c>
      <c r="H149" s="89" t="e">
        <f t="shared" si="11"/>
        <v>#N/A</v>
      </c>
      <c r="I149" s="89">
        <f t="shared" si="12"/>
        <v>0.64074073866666637</v>
      </c>
      <c r="J149" s="38">
        <f t="shared" si="13"/>
        <v>0.82266666367999952</v>
      </c>
      <c r="K149" s="34">
        <f>ETo!F165</f>
        <v>43077</v>
      </c>
      <c r="L149" s="35">
        <f>ETo!G165</f>
        <v>5.3</v>
      </c>
      <c r="M149" s="36" t="str">
        <f t="shared" si="14"/>
        <v>OK</v>
      </c>
      <c r="N149" s="9"/>
      <c r="O149" s="10"/>
      <c r="Q149" s="14"/>
      <c r="R149" s="11"/>
      <c r="S149" s="12"/>
      <c r="T149" s="10"/>
      <c r="V149" s="14"/>
      <c r="W149" s="11"/>
      <c r="X149" s="12"/>
      <c r="Y149" s="10"/>
    </row>
    <row r="150" spans="1:25" s="5" customFormat="1" ht="14.45" x14ac:dyDescent="0.35">
      <c r="A150"/>
      <c r="B150"/>
      <c r="C150"/>
      <c r="D150"/>
      <c r="E150"/>
      <c r="F150" s="17"/>
      <c r="G150" s="88">
        <f t="shared" si="15"/>
        <v>43078</v>
      </c>
      <c r="H150" s="89" t="e">
        <f t="shared" si="11"/>
        <v>#N/A</v>
      </c>
      <c r="I150" s="89">
        <f t="shared" si="12"/>
        <v>0.64185184933333317</v>
      </c>
      <c r="J150" s="38">
        <f t="shared" si="13"/>
        <v>0.82426666303999974</v>
      </c>
      <c r="K150" s="34">
        <f>ETo!F166</f>
        <v>43078</v>
      </c>
      <c r="L150" s="35">
        <f>ETo!G166</f>
        <v>5.84</v>
      </c>
      <c r="M150" s="36" t="str">
        <f t="shared" si="14"/>
        <v>OK</v>
      </c>
      <c r="N150" s="9"/>
      <c r="O150" s="10"/>
      <c r="Q150" s="14"/>
      <c r="R150" s="11"/>
      <c r="S150" s="12"/>
      <c r="T150" s="10"/>
      <c r="V150" s="14"/>
      <c r="W150" s="11"/>
      <c r="X150" s="12"/>
      <c r="Y150" s="10"/>
    </row>
    <row r="151" spans="1:25" s="5" customFormat="1" ht="14.45" x14ac:dyDescent="0.35">
      <c r="A151"/>
      <c r="B151"/>
      <c r="C151"/>
      <c r="D151"/>
      <c r="E151"/>
      <c r="F151" s="17"/>
      <c r="G151" s="88">
        <f t="shared" si="15"/>
        <v>43079</v>
      </c>
      <c r="H151" s="89">
        <f t="shared" si="11"/>
        <v>0.64296295999999997</v>
      </c>
      <c r="I151" s="89">
        <f t="shared" si="12"/>
        <v>0.64296295999999997</v>
      </c>
      <c r="J151" s="38">
        <f t="shared" si="13"/>
        <v>0.82586666239999995</v>
      </c>
      <c r="K151" s="34">
        <f>ETo!F167</f>
        <v>43079</v>
      </c>
      <c r="L151" s="35">
        <f>ETo!G167</f>
        <v>4.3099999999999996</v>
      </c>
      <c r="M151" s="36" t="str">
        <f t="shared" si="14"/>
        <v>OK</v>
      </c>
      <c r="N151" s="9"/>
      <c r="O151" s="10"/>
      <c r="Q151" s="14"/>
      <c r="R151" s="11"/>
      <c r="S151" s="12"/>
      <c r="T151" s="10"/>
      <c r="V151" s="14"/>
      <c r="W151" s="11"/>
      <c r="X151" s="12"/>
      <c r="Y151" s="10"/>
    </row>
    <row r="152" spans="1:25" s="5" customFormat="1" ht="14.45" x14ac:dyDescent="0.35">
      <c r="A152"/>
      <c r="B152"/>
      <c r="C152"/>
      <c r="D152"/>
      <c r="E152"/>
      <c r="F152" s="17"/>
      <c r="G152" s="88">
        <f t="shared" si="15"/>
        <v>43080</v>
      </c>
      <c r="H152" s="89" t="e">
        <f t="shared" si="11"/>
        <v>#N/A</v>
      </c>
      <c r="I152" s="89">
        <f t="shared" si="12"/>
        <v>0.64359259000000002</v>
      </c>
      <c r="J152" s="38">
        <f t="shared" si="13"/>
        <v>0.82677332960000005</v>
      </c>
      <c r="K152" s="34">
        <f>ETo!F168</f>
        <v>43080</v>
      </c>
      <c r="L152" s="35">
        <f>ETo!G168</f>
        <v>3.91</v>
      </c>
      <c r="M152" s="36" t="str">
        <f t="shared" si="14"/>
        <v>OK</v>
      </c>
      <c r="N152" s="9"/>
      <c r="O152" s="10"/>
      <c r="Q152" s="14"/>
      <c r="R152" s="11"/>
      <c r="S152" s="12"/>
      <c r="T152" s="10"/>
      <c r="V152" s="14"/>
      <c r="W152" s="11"/>
      <c r="X152" s="12"/>
      <c r="Y152" s="10"/>
    </row>
    <row r="153" spans="1:25" s="5" customFormat="1" ht="14.45" x14ac:dyDescent="0.35">
      <c r="A153"/>
      <c r="B153"/>
      <c r="C153"/>
      <c r="D153"/>
      <c r="E153"/>
      <c r="F153" s="17"/>
      <c r="G153" s="88">
        <f t="shared" si="15"/>
        <v>43081</v>
      </c>
      <c r="H153" s="89" t="e">
        <f t="shared" si="11"/>
        <v>#N/A</v>
      </c>
      <c r="I153" s="89">
        <f t="shared" si="12"/>
        <v>0.64422222000000007</v>
      </c>
      <c r="J153" s="38">
        <f t="shared" si="13"/>
        <v>0.82767999680000004</v>
      </c>
      <c r="K153" s="34">
        <f>ETo!F169</f>
        <v>43081</v>
      </c>
      <c r="L153" s="35">
        <f>ETo!G169</f>
        <v>2.64</v>
      </c>
      <c r="M153" s="36" t="str">
        <f t="shared" si="14"/>
        <v>OK</v>
      </c>
      <c r="N153" s="9"/>
      <c r="O153" s="10"/>
      <c r="Q153" s="14"/>
      <c r="R153" s="11"/>
      <c r="S153" s="12"/>
      <c r="T153" s="10"/>
      <c r="V153" s="14"/>
      <c r="W153" s="11"/>
      <c r="X153" s="12"/>
      <c r="Y153" s="10"/>
    </row>
    <row r="154" spans="1:25" s="5" customFormat="1" ht="14.45" x14ac:dyDescent="0.35">
      <c r="A154"/>
      <c r="B154"/>
      <c r="C154"/>
      <c r="D154"/>
      <c r="E154"/>
      <c r="F154" s="17"/>
      <c r="G154" s="88">
        <f t="shared" si="15"/>
        <v>43082</v>
      </c>
      <c r="H154" s="89" t="e">
        <f t="shared" si="11"/>
        <v>#N/A</v>
      </c>
      <c r="I154" s="89">
        <f t="shared" si="12"/>
        <v>0.64485185000000012</v>
      </c>
      <c r="J154" s="38">
        <f t="shared" si="13"/>
        <v>0.82858666400000014</v>
      </c>
      <c r="K154" s="34">
        <f>ETo!F170</f>
        <v>43082</v>
      </c>
      <c r="L154" s="35">
        <f>ETo!G170</f>
        <v>5.93</v>
      </c>
      <c r="M154" s="36" t="str">
        <f t="shared" si="14"/>
        <v>OK</v>
      </c>
      <c r="N154" s="9"/>
      <c r="O154" s="10"/>
      <c r="Q154" s="14"/>
      <c r="R154" s="11"/>
      <c r="S154" s="12"/>
      <c r="T154" s="10"/>
      <c r="V154" s="14"/>
      <c r="W154" s="11"/>
      <c r="X154" s="12"/>
      <c r="Y154" s="10"/>
    </row>
    <row r="155" spans="1:25" s="5" customFormat="1" ht="14.45" x14ac:dyDescent="0.35">
      <c r="A155"/>
      <c r="B155"/>
      <c r="C155"/>
      <c r="D155"/>
      <c r="E155"/>
      <c r="F155" s="17"/>
      <c r="G155" s="88">
        <f t="shared" si="15"/>
        <v>43083</v>
      </c>
      <c r="H155" s="89" t="e">
        <f t="shared" si="11"/>
        <v>#N/A</v>
      </c>
      <c r="I155" s="89">
        <f t="shared" si="12"/>
        <v>0.64548148000000016</v>
      </c>
      <c r="J155" s="38">
        <f t="shared" si="13"/>
        <v>0.82949333120000024</v>
      </c>
      <c r="K155" s="34">
        <f>ETo!F171</f>
        <v>43083</v>
      </c>
      <c r="L155" s="35">
        <f>ETo!G171</f>
        <v>6.14</v>
      </c>
      <c r="M155" s="36" t="str">
        <f t="shared" si="14"/>
        <v>OK</v>
      </c>
      <c r="N155" s="9"/>
      <c r="O155" s="10"/>
      <c r="Q155" s="14"/>
      <c r="R155" s="11"/>
      <c r="S155" s="12"/>
      <c r="T155" s="10"/>
      <c r="V155" s="14"/>
      <c r="W155" s="11"/>
      <c r="X155" s="12"/>
      <c r="Y155" s="10"/>
    </row>
    <row r="156" spans="1:25" s="5" customFormat="1" ht="14.45" x14ac:dyDescent="0.35">
      <c r="A156"/>
      <c r="B156"/>
      <c r="C156"/>
      <c r="D156"/>
      <c r="E156"/>
      <c r="F156" s="17"/>
      <c r="G156" s="88">
        <f t="shared" si="15"/>
        <v>43084</v>
      </c>
      <c r="H156" s="89" t="e">
        <f t="shared" si="11"/>
        <v>#N/A</v>
      </c>
      <c r="I156" s="89">
        <f t="shared" si="12"/>
        <v>0.64611111000000021</v>
      </c>
      <c r="J156" s="38">
        <f t="shared" si="13"/>
        <v>0.83039999840000034</v>
      </c>
      <c r="K156" s="34">
        <f>ETo!F172</f>
        <v>43084</v>
      </c>
      <c r="L156" s="35">
        <f>ETo!G172</f>
        <v>4.6900000000000004</v>
      </c>
      <c r="M156" s="36" t="str">
        <f t="shared" si="14"/>
        <v>OK</v>
      </c>
      <c r="N156" s="9"/>
      <c r="O156" s="10"/>
      <c r="Q156" s="14"/>
      <c r="R156" s="11"/>
      <c r="S156" s="12"/>
      <c r="T156" s="10"/>
      <c r="V156" s="14"/>
      <c r="W156" s="11"/>
      <c r="X156" s="12"/>
      <c r="Y156" s="10"/>
    </row>
    <row r="157" spans="1:25" s="5" customFormat="1" ht="14.45" x14ac:dyDescent="0.35">
      <c r="A157"/>
      <c r="B157"/>
      <c r="C157"/>
      <c r="D157"/>
      <c r="E157"/>
      <c r="F157" s="17"/>
      <c r="G157" s="88">
        <f t="shared" si="15"/>
        <v>43085</v>
      </c>
      <c r="H157" s="89" t="e">
        <f t="shared" si="11"/>
        <v>#N/A</v>
      </c>
      <c r="I157" s="89">
        <f t="shared" si="12"/>
        <v>0.64674074000000026</v>
      </c>
      <c r="J157" s="38">
        <f t="shared" si="13"/>
        <v>0.83130666560000033</v>
      </c>
      <c r="K157" s="34">
        <f>ETo!F173</f>
        <v>43085</v>
      </c>
      <c r="L157" s="35">
        <f>ETo!G173</f>
        <v>4.7</v>
      </c>
      <c r="M157" s="36" t="str">
        <f t="shared" si="14"/>
        <v>OK</v>
      </c>
      <c r="N157" s="9"/>
      <c r="O157" s="10"/>
      <c r="Q157" s="14"/>
      <c r="R157" s="11"/>
      <c r="S157" s="12"/>
      <c r="T157" s="10"/>
      <c r="V157" s="14"/>
      <c r="W157" s="11"/>
      <c r="X157" s="12"/>
      <c r="Y157" s="10"/>
    </row>
    <row r="158" spans="1:25" s="5" customFormat="1" ht="14.45" x14ac:dyDescent="0.35">
      <c r="A158"/>
      <c r="B158"/>
      <c r="C158"/>
      <c r="D158"/>
      <c r="E158"/>
      <c r="F158" s="17"/>
      <c r="G158" s="88">
        <f t="shared" si="15"/>
        <v>43086</v>
      </c>
      <c r="H158" s="89" t="e">
        <f t="shared" si="11"/>
        <v>#N/A</v>
      </c>
      <c r="I158" s="89">
        <f t="shared" si="12"/>
        <v>0.64737037000000031</v>
      </c>
      <c r="J158" s="38">
        <f t="shared" si="13"/>
        <v>0.83221333280000043</v>
      </c>
      <c r="K158" s="34">
        <f>ETo!F174</f>
        <v>43086</v>
      </c>
      <c r="L158" s="35">
        <f>ETo!G174</f>
        <v>5.7</v>
      </c>
      <c r="M158" s="36" t="str">
        <f t="shared" si="14"/>
        <v>OK</v>
      </c>
      <c r="N158" s="9"/>
      <c r="O158" s="10"/>
      <c r="Q158" s="14"/>
      <c r="R158" s="11"/>
      <c r="S158" s="12"/>
      <c r="T158" s="10"/>
      <c r="V158" s="14"/>
      <c r="W158" s="11"/>
      <c r="X158" s="12"/>
      <c r="Y158" s="10"/>
    </row>
    <row r="159" spans="1:25" s="5" customFormat="1" ht="14.45" x14ac:dyDescent="0.35">
      <c r="A159"/>
      <c r="B159"/>
      <c r="C159"/>
      <c r="D159"/>
      <c r="E159"/>
      <c r="F159" s="17"/>
      <c r="G159" s="88">
        <f t="shared" si="15"/>
        <v>43087</v>
      </c>
      <c r="H159" s="89" t="e">
        <f t="shared" si="11"/>
        <v>#N/A</v>
      </c>
      <c r="I159" s="89">
        <f t="shared" si="12"/>
        <v>0.64800000000000035</v>
      </c>
      <c r="J159" s="38">
        <f t="shared" si="13"/>
        <v>0.83312000000000053</v>
      </c>
      <c r="K159" s="34">
        <f>ETo!F175</f>
        <v>43087</v>
      </c>
      <c r="L159" s="35">
        <f>ETo!G175</f>
        <v>5.46</v>
      </c>
      <c r="M159" s="36" t="str">
        <f t="shared" si="14"/>
        <v>OK</v>
      </c>
      <c r="N159" s="9"/>
      <c r="O159" s="10"/>
      <c r="Q159" s="14"/>
      <c r="R159" s="11"/>
      <c r="S159" s="12"/>
      <c r="T159" s="10"/>
      <c r="V159" s="14"/>
      <c r="W159" s="11"/>
      <c r="X159" s="12"/>
      <c r="Y159" s="10"/>
    </row>
    <row r="160" spans="1:25" s="5" customFormat="1" ht="14.45" x14ac:dyDescent="0.35">
      <c r="A160"/>
      <c r="B160"/>
      <c r="C160"/>
      <c r="D160"/>
      <c r="E160"/>
      <c r="F160" s="17"/>
      <c r="G160" s="88">
        <f t="shared" si="15"/>
        <v>43088</v>
      </c>
      <c r="H160" s="89" t="e">
        <f t="shared" si="11"/>
        <v>#N/A</v>
      </c>
      <c r="I160" s="89">
        <f t="shared" si="12"/>
        <v>0.6486296300000004</v>
      </c>
      <c r="J160" s="38">
        <f t="shared" si="13"/>
        <v>0.83402666720000052</v>
      </c>
      <c r="K160" s="34">
        <f>ETo!F176</f>
        <v>43088</v>
      </c>
      <c r="L160" s="35">
        <f>ETo!G176</f>
        <v>6.17</v>
      </c>
      <c r="M160" s="36" t="str">
        <f t="shared" si="14"/>
        <v>OK</v>
      </c>
      <c r="N160" s="9"/>
      <c r="O160" s="10"/>
      <c r="Q160" s="14"/>
      <c r="R160" s="11"/>
      <c r="S160" s="12"/>
      <c r="T160" s="10"/>
      <c r="V160" s="14"/>
      <c r="W160" s="11"/>
      <c r="X160" s="12"/>
      <c r="Y160" s="10"/>
    </row>
    <row r="161" spans="1:25" s="5" customFormat="1" ht="14.45" x14ac:dyDescent="0.35">
      <c r="A161"/>
      <c r="B161"/>
      <c r="C161"/>
      <c r="D161"/>
      <c r="E161"/>
      <c r="F161" s="17"/>
      <c r="G161" s="88">
        <f t="shared" si="15"/>
        <v>43089</v>
      </c>
      <c r="H161" s="89">
        <f t="shared" si="11"/>
        <v>0.64925926</v>
      </c>
      <c r="I161" s="89">
        <f t="shared" si="12"/>
        <v>0.64925926</v>
      </c>
      <c r="J161" s="38">
        <f t="shared" si="13"/>
        <v>0.83493333439999995</v>
      </c>
      <c r="K161" s="34">
        <f>ETo!F177</f>
        <v>43089</v>
      </c>
      <c r="L161" s="35">
        <f>ETo!G177</f>
        <v>5</v>
      </c>
      <c r="M161" s="36" t="str">
        <f t="shared" si="14"/>
        <v>OK</v>
      </c>
      <c r="N161" s="9"/>
      <c r="O161" s="10"/>
      <c r="Q161" s="14"/>
      <c r="R161" s="11"/>
      <c r="S161" s="12"/>
      <c r="T161" s="10"/>
      <c r="V161" s="14"/>
      <c r="W161" s="11"/>
      <c r="X161" s="12"/>
      <c r="Y161" s="10"/>
    </row>
    <row r="162" spans="1:25" s="5" customFormat="1" ht="14.45" x14ac:dyDescent="0.35">
      <c r="A162"/>
      <c r="B162"/>
      <c r="C162"/>
      <c r="D162"/>
      <c r="E162"/>
      <c r="F162" s="17"/>
      <c r="G162" s="88">
        <f t="shared" si="15"/>
        <v>43090</v>
      </c>
      <c r="H162" s="89" t="e">
        <f t="shared" si="11"/>
        <v>#N/A</v>
      </c>
      <c r="I162" s="89">
        <f t="shared" si="12"/>
        <v>0.6499259266666666</v>
      </c>
      <c r="J162" s="38">
        <f t="shared" si="13"/>
        <v>0.83589333439999991</v>
      </c>
      <c r="K162" s="34">
        <f>ETo!F178</f>
        <v>43090</v>
      </c>
      <c r="L162" s="35">
        <f>ETo!G178</f>
        <v>5.6</v>
      </c>
      <c r="M162" s="36" t="str">
        <f t="shared" si="14"/>
        <v>OK</v>
      </c>
      <c r="N162" s="9"/>
      <c r="O162" s="10"/>
      <c r="Q162" s="14"/>
      <c r="R162" s="11"/>
      <c r="S162" s="12"/>
      <c r="T162" s="10"/>
      <c r="V162" s="14"/>
      <c r="W162" s="11"/>
      <c r="X162" s="12"/>
      <c r="Y162" s="10"/>
    </row>
    <row r="163" spans="1:25" s="5" customFormat="1" ht="14.45" x14ac:dyDescent="0.35">
      <c r="A163"/>
      <c r="B163"/>
      <c r="C163"/>
      <c r="D163"/>
      <c r="E163"/>
      <c r="F163" s="17"/>
      <c r="G163" s="88">
        <f t="shared" si="15"/>
        <v>43091</v>
      </c>
      <c r="H163" s="89" t="e">
        <f t="shared" si="11"/>
        <v>#N/A</v>
      </c>
      <c r="I163" s="89">
        <f t="shared" si="12"/>
        <v>0.65059259333333319</v>
      </c>
      <c r="J163" s="38">
        <f t="shared" si="13"/>
        <v>0.83685333439999976</v>
      </c>
      <c r="K163" s="34">
        <f>ETo!F179</f>
        <v>43091</v>
      </c>
      <c r="L163" s="35">
        <f>ETo!G179</f>
        <v>5.47</v>
      </c>
      <c r="M163" s="36" t="str">
        <f t="shared" si="14"/>
        <v>OK</v>
      </c>
      <c r="N163" s="9"/>
      <c r="O163" s="10"/>
      <c r="Q163" s="14"/>
      <c r="R163" s="11"/>
      <c r="S163" s="12"/>
      <c r="T163" s="10"/>
      <c r="V163" s="14"/>
      <c r="W163" s="11"/>
      <c r="X163" s="12"/>
      <c r="Y163" s="10"/>
    </row>
    <row r="164" spans="1:25" s="5" customFormat="1" ht="14.45" x14ac:dyDescent="0.35">
      <c r="A164"/>
      <c r="B164"/>
      <c r="C164"/>
      <c r="D164"/>
      <c r="E164"/>
      <c r="F164" s="17"/>
      <c r="G164" s="88">
        <f t="shared" si="15"/>
        <v>43092</v>
      </c>
      <c r="H164" s="89" t="e">
        <f t="shared" si="11"/>
        <v>#N/A</v>
      </c>
      <c r="I164" s="89">
        <f t="shared" si="12"/>
        <v>0.65125925999999978</v>
      </c>
      <c r="J164" s="38">
        <f t="shared" si="13"/>
        <v>0.83781333439999972</v>
      </c>
      <c r="K164" s="34">
        <f>ETo!F180</f>
        <v>43092</v>
      </c>
      <c r="L164" s="35">
        <f>ETo!G180</f>
        <v>5.93</v>
      </c>
      <c r="M164" s="36" t="str">
        <f t="shared" si="14"/>
        <v>OK</v>
      </c>
      <c r="N164" s="9"/>
      <c r="O164" s="10"/>
      <c r="Q164" s="14"/>
      <c r="R164" s="11"/>
      <c r="S164" s="12"/>
      <c r="T164" s="10"/>
      <c r="V164" s="14"/>
      <c r="W164" s="11"/>
      <c r="X164" s="12"/>
      <c r="Y164" s="10"/>
    </row>
    <row r="165" spans="1:25" s="5" customFormat="1" ht="14.45" x14ac:dyDescent="0.35">
      <c r="A165"/>
      <c r="B165"/>
      <c r="C165"/>
      <c r="D165"/>
      <c r="E165"/>
      <c r="F165" s="17"/>
      <c r="G165" s="88">
        <f t="shared" si="15"/>
        <v>43093</v>
      </c>
      <c r="H165" s="89" t="e">
        <f t="shared" si="11"/>
        <v>#N/A</v>
      </c>
      <c r="I165" s="89">
        <f t="shared" si="12"/>
        <v>0.65192592666666638</v>
      </c>
      <c r="J165" s="38">
        <f t="shared" si="13"/>
        <v>0.83877333439999957</v>
      </c>
      <c r="K165" s="34">
        <f>ETo!F181</f>
        <v>43093</v>
      </c>
      <c r="L165" s="35">
        <f>ETo!G181</f>
        <v>5.86</v>
      </c>
      <c r="M165" s="36" t="str">
        <f t="shared" si="14"/>
        <v>OK</v>
      </c>
      <c r="N165" s="9"/>
      <c r="O165" s="10"/>
      <c r="Q165" s="14"/>
      <c r="R165" s="11"/>
      <c r="S165" s="12"/>
      <c r="T165" s="10"/>
      <c r="V165" s="14"/>
      <c r="W165" s="11"/>
      <c r="X165" s="12"/>
      <c r="Y165" s="10"/>
    </row>
    <row r="166" spans="1:25" s="5" customFormat="1" ht="14.45" x14ac:dyDescent="0.35">
      <c r="A166"/>
      <c r="B166"/>
      <c r="C166"/>
      <c r="D166"/>
      <c r="E166"/>
      <c r="F166" s="17"/>
      <c r="G166" s="88">
        <f t="shared" si="15"/>
        <v>43094</v>
      </c>
      <c r="H166" s="89">
        <f t="shared" si="11"/>
        <v>0.65259259333333297</v>
      </c>
      <c r="I166" s="89">
        <f t="shared" si="12"/>
        <v>0.65259259333333297</v>
      </c>
      <c r="J166" s="38">
        <f t="shared" si="13"/>
        <v>0.83973333439999942</v>
      </c>
      <c r="K166" s="34">
        <f>ETo!F182</f>
        <v>43094</v>
      </c>
      <c r="L166" s="35">
        <f>ETo!G182</f>
        <v>5.83</v>
      </c>
      <c r="M166" s="36" t="str">
        <f t="shared" si="14"/>
        <v>OK</v>
      </c>
      <c r="N166" s="9"/>
      <c r="O166" s="10"/>
      <c r="Q166" s="14"/>
      <c r="R166" s="11"/>
      <c r="S166" s="12"/>
      <c r="T166" s="10"/>
      <c r="V166" s="14"/>
      <c r="W166" s="11"/>
      <c r="X166" s="12"/>
      <c r="Y166" s="10"/>
    </row>
    <row r="167" spans="1:25" s="5" customFormat="1" ht="14.45" x14ac:dyDescent="0.35">
      <c r="A167"/>
      <c r="B167"/>
      <c r="C167"/>
      <c r="D167"/>
      <c r="E167"/>
      <c r="F167" s="17"/>
      <c r="G167" s="88">
        <f t="shared" si="15"/>
        <v>43095</v>
      </c>
      <c r="H167" s="89" t="e">
        <f t="shared" si="11"/>
        <v>#N/A</v>
      </c>
      <c r="I167" s="89">
        <f t="shared" si="12"/>
        <v>0.6533333339999996</v>
      </c>
      <c r="J167" s="38">
        <f t="shared" si="13"/>
        <v>0.84080000095999941</v>
      </c>
      <c r="K167" s="34">
        <f>ETo!F183</f>
        <v>43095</v>
      </c>
      <c r="L167" s="35">
        <f>ETo!G183</f>
        <v>5.51</v>
      </c>
      <c r="M167" s="36" t="str">
        <f t="shared" si="14"/>
        <v>OK</v>
      </c>
      <c r="N167" s="9"/>
      <c r="O167" s="10"/>
      <c r="Q167" s="14"/>
      <c r="R167" s="11"/>
      <c r="S167" s="12"/>
      <c r="T167" s="10"/>
      <c r="V167" s="14"/>
      <c r="W167" s="11"/>
      <c r="X167" s="12"/>
      <c r="Y167" s="10"/>
    </row>
    <row r="168" spans="1:25" s="5" customFormat="1" ht="14.45" x14ac:dyDescent="0.35">
      <c r="A168"/>
      <c r="B168"/>
      <c r="C168"/>
      <c r="D168"/>
      <c r="E168"/>
      <c r="F168" s="17"/>
      <c r="G168" s="88">
        <f t="shared" si="15"/>
        <v>43096</v>
      </c>
      <c r="H168" s="89" t="e">
        <f t="shared" si="11"/>
        <v>#N/A</v>
      </c>
      <c r="I168" s="89">
        <f t="shared" si="12"/>
        <v>0.65407407466666623</v>
      </c>
      <c r="J168" s="38">
        <f t="shared" si="13"/>
        <v>0.84186666751999939</v>
      </c>
      <c r="K168" s="34">
        <f>ETo!F184</f>
        <v>43096</v>
      </c>
      <c r="L168" s="35">
        <f>ETo!G184</f>
        <v>5.33</v>
      </c>
      <c r="M168" s="36" t="str">
        <f t="shared" si="14"/>
        <v>OK</v>
      </c>
      <c r="N168" s="9"/>
      <c r="O168" s="10"/>
      <c r="Q168" s="14"/>
      <c r="R168" s="11"/>
      <c r="S168" s="12"/>
      <c r="T168" s="10"/>
      <c r="V168" s="14"/>
      <c r="W168" s="11"/>
      <c r="X168" s="12"/>
      <c r="Y168" s="10"/>
    </row>
    <row r="169" spans="1:25" s="5" customFormat="1" ht="14.45" x14ac:dyDescent="0.35">
      <c r="A169"/>
      <c r="B169"/>
      <c r="C169"/>
      <c r="D169"/>
      <c r="E169"/>
      <c r="F169" s="17"/>
      <c r="G169" s="88">
        <f t="shared" si="15"/>
        <v>43097</v>
      </c>
      <c r="H169" s="89" t="e">
        <f t="shared" si="11"/>
        <v>#N/A</v>
      </c>
      <c r="I169" s="89">
        <f t="shared" si="12"/>
        <v>0.65481481533333286</v>
      </c>
      <c r="J169" s="38">
        <f t="shared" si="13"/>
        <v>0.84293333407999926</v>
      </c>
      <c r="K169" s="34">
        <f>ETo!F185</f>
        <v>43097</v>
      </c>
      <c r="L169" s="35">
        <f>ETo!G185</f>
        <v>5.1100000000000003</v>
      </c>
      <c r="M169" s="36" t="str">
        <f t="shared" si="14"/>
        <v>OK</v>
      </c>
      <c r="N169" s="9"/>
      <c r="O169" s="10"/>
      <c r="Q169" s="14"/>
      <c r="R169" s="11"/>
      <c r="S169" s="12"/>
      <c r="T169" s="10"/>
      <c r="V169" s="14"/>
      <c r="W169" s="11"/>
      <c r="X169" s="12"/>
      <c r="Y169" s="10"/>
    </row>
    <row r="170" spans="1:25" s="5" customFormat="1" ht="14.45" x14ac:dyDescent="0.35">
      <c r="A170"/>
      <c r="B170"/>
      <c r="C170"/>
      <c r="D170"/>
      <c r="E170"/>
      <c r="F170" s="17"/>
      <c r="G170" s="88">
        <f t="shared" si="15"/>
        <v>43098</v>
      </c>
      <c r="H170" s="89" t="e">
        <f t="shared" si="11"/>
        <v>#N/A</v>
      </c>
      <c r="I170" s="89">
        <f t="shared" si="12"/>
        <v>0.65555555599999948</v>
      </c>
      <c r="J170" s="38">
        <f t="shared" si="13"/>
        <v>0.84400000063999925</v>
      </c>
      <c r="K170" s="34">
        <f>ETo!F186</f>
        <v>43098</v>
      </c>
      <c r="L170" s="35">
        <f>ETo!G186</f>
        <v>5.97</v>
      </c>
      <c r="M170" s="36" t="str">
        <f t="shared" si="14"/>
        <v>OK</v>
      </c>
      <c r="N170" s="9"/>
      <c r="O170" s="10"/>
      <c r="Q170" s="14"/>
      <c r="R170" s="11"/>
      <c r="S170" s="12"/>
      <c r="T170" s="10"/>
      <c r="V170" s="14"/>
      <c r="W170" s="11"/>
      <c r="X170" s="12"/>
      <c r="Y170" s="10"/>
    </row>
    <row r="171" spans="1:25" s="5" customFormat="1" ht="14.45" x14ac:dyDescent="0.35">
      <c r="A171"/>
      <c r="B171"/>
      <c r="C171"/>
      <c r="D171"/>
      <c r="E171"/>
      <c r="F171" s="17"/>
      <c r="G171" s="88">
        <f t="shared" si="15"/>
        <v>43099</v>
      </c>
      <c r="H171" s="89">
        <f t="shared" si="11"/>
        <v>0.656296296666666</v>
      </c>
      <c r="I171" s="89">
        <f t="shared" si="12"/>
        <v>0.656296296666666</v>
      </c>
      <c r="J171" s="38">
        <f t="shared" si="13"/>
        <v>0.84506666719999901</v>
      </c>
      <c r="K171" s="34">
        <f>ETo!F187</f>
        <v>43099</v>
      </c>
      <c r="L171" s="35">
        <f>ETo!G187</f>
        <v>5.54</v>
      </c>
      <c r="M171" s="36" t="str">
        <f t="shared" si="14"/>
        <v>OK</v>
      </c>
      <c r="N171" s="9"/>
      <c r="O171" s="10"/>
      <c r="Q171" s="14"/>
      <c r="R171" s="11"/>
      <c r="S171" s="12"/>
      <c r="T171" s="10"/>
      <c r="V171" s="14"/>
      <c r="W171" s="11"/>
      <c r="X171" s="12"/>
      <c r="Y171" s="10"/>
    </row>
    <row r="172" spans="1:25" s="5" customFormat="1" ht="14.45" x14ac:dyDescent="0.35">
      <c r="A172"/>
      <c r="B172"/>
      <c r="C172"/>
      <c r="D172"/>
      <c r="E172"/>
      <c r="F172" s="17"/>
      <c r="G172" s="88">
        <f t="shared" si="15"/>
        <v>43100</v>
      </c>
      <c r="H172" s="89" t="e">
        <f t="shared" si="11"/>
        <v>#N/A</v>
      </c>
      <c r="I172" s="89">
        <f t="shared" si="12"/>
        <v>0.65870370399999945</v>
      </c>
      <c r="J172" s="38">
        <f t="shared" si="13"/>
        <v>0.84853333375999918</v>
      </c>
      <c r="K172" s="34">
        <f>ETo!F188</f>
        <v>43100</v>
      </c>
      <c r="L172" s="35">
        <f>ETo!G188</f>
        <v>4.72</v>
      </c>
      <c r="M172" s="36" t="str">
        <f t="shared" si="14"/>
        <v>OK</v>
      </c>
      <c r="N172" s="9"/>
      <c r="O172" s="10"/>
      <c r="Q172" s="14"/>
      <c r="R172" s="11"/>
      <c r="S172" s="12"/>
      <c r="T172" s="10"/>
      <c r="V172" s="14"/>
      <c r="W172" s="11"/>
      <c r="X172" s="12"/>
      <c r="Y172" s="10"/>
    </row>
    <row r="173" spans="1:25" s="5" customFormat="1" ht="14.45" x14ac:dyDescent="0.35">
      <c r="A173"/>
      <c r="B173"/>
      <c r="C173"/>
      <c r="D173"/>
      <c r="E173"/>
      <c r="F173" s="17"/>
      <c r="G173" s="88">
        <f t="shared" si="15"/>
        <v>43101</v>
      </c>
      <c r="H173" s="89" t="e">
        <f t="shared" si="11"/>
        <v>#N/A</v>
      </c>
      <c r="I173" s="89">
        <f t="shared" si="12"/>
        <v>0.66111111133333289</v>
      </c>
      <c r="J173" s="38">
        <f t="shared" si="13"/>
        <v>0.85200000031999934</v>
      </c>
      <c r="K173" s="34">
        <f>ETo!F189</f>
        <v>43101</v>
      </c>
      <c r="L173" s="35">
        <f>ETo!G189</f>
        <v>5.35</v>
      </c>
      <c r="M173" s="36" t="str">
        <f t="shared" si="14"/>
        <v>OK</v>
      </c>
      <c r="N173" s="9"/>
      <c r="O173" s="10"/>
      <c r="Q173" s="14"/>
      <c r="R173" s="11"/>
      <c r="S173" s="12"/>
      <c r="T173" s="10"/>
      <c r="V173" s="14"/>
      <c r="W173" s="11"/>
      <c r="X173" s="12"/>
      <c r="Y173" s="10"/>
    </row>
    <row r="174" spans="1:25" s="5" customFormat="1" ht="14.45" x14ac:dyDescent="0.35">
      <c r="A174"/>
      <c r="B174"/>
      <c r="C174"/>
      <c r="D174"/>
      <c r="E174"/>
      <c r="F174" s="17"/>
      <c r="G174" s="88">
        <f t="shared" si="15"/>
        <v>43102</v>
      </c>
      <c r="H174" s="89" t="e">
        <f t="shared" si="11"/>
        <v>#N/A</v>
      </c>
      <c r="I174" s="89">
        <f t="shared" si="12"/>
        <v>0.66351851866666633</v>
      </c>
      <c r="J174" s="38">
        <f t="shared" si="13"/>
        <v>0.8554666668799995</v>
      </c>
      <c r="K174" s="34">
        <f>ETo!F190</f>
        <v>43102</v>
      </c>
      <c r="L174" s="35">
        <f>ETo!G190</f>
        <v>5.84</v>
      </c>
      <c r="M174" s="36" t="str">
        <f t="shared" si="14"/>
        <v>OK</v>
      </c>
      <c r="N174" s="9"/>
      <c r="O174" s="10"/>
      <c r="Q174" s="14"/>
      <c r="R174" s="11"/>
      <c r="S174" s="12"/>
      <c r="T174" s="10"/>
      <c r="V174" s="14"/>
      <c r="W174" s="11"/>
      <c r="X174" s="12"/>
      <c r="Y174" s="10"/>
    </row>
    <row r="175" spans="1:25" s="5" customFormat="1" ht="14.45" x14ac:dyDescent="0.35">
      <c r="A175"/>
      <c r="B175"/>
      <c r="C175"/>
      <c r="D175"/>
      <c r="E175"/>
      <c r="F175" s="17"/>
      <c r="G175" s="88">
        <f t="shared" si="15"/>
        <v>43103</v>
      </c>
      <c r="H175" s="89" t="e">
        <f t="shared" si="11"/>
        <v>#N/A</v>
      </c>
      <c r="I175" s="89">
        <f t="shared" si="12"/>
        <v>0.66592592599999978</v>
      </c>
      <c r="J175" s="38">
        <f t="shared" si="13"/>
        <v>0.85893333343999967</v>
      </c>
      <c r="K175" s="34">
        <f>ETo!F191</f>
        <v>43103</v>
      </c>
      <c r="L175" s="35">
        <f>ETo!G191</f>
        <v>6.56</v>
      </c>
      <c r="M175" s="36" t="str">
        <f t="shared" si="14"/>
        <v>OK</v>
      </c>
      <c r="N175" s="9"/>
      <c r="O175" s="10"/>
      <c r="Q175" s="14"/>
      <c r="R175" s="11"/>
      <c r="S175" s="12"/>
      <c r="T175" s="10"/>
      <c r="V175" s="14"/>
      <c r="W175" s="11"/>
      <c r="X175" s="12"/>
      <c r="Y175" s="10"/>
    </row>
    <row r="176" spans="1:25" s="5" customFormat="1" ht="14.45" x14ac:dyDescent="0.35">
      <c r="A176"/>
      <c r="B176"/>
      <c r="C176"/>
      <c r="D176"/>
      <c r="E176"/>
      <c r="F176" s="17"/>
      <c r="G176" s="88">
        <f t="shared" si="15"/>
        <v>43104</v>
      </c>
      <c r="H176" s="89" t="e">
        <f t="shared" si="11"/>
        <v>#N/A</v>
      </c>
      <c r="I176" s="89">
        <f t="shared" si="12"/>
        <v>0.66833333333333322</v>
      </c>
      <c r="J176" s="38">
        <f t="shared" si="13"/>
        <v>0.86239999999999983</v>
      </c>
      <c r="K176" s="34">
        <f>ETo!F192</f>
        <v>43104</v>
      </c>
      <c r="L176" s="35">
        <f>ETo!G192</f>
        <v>6.05</v>
      </c>
      <c r="M176" s="36" t="str">
        <f t="shared" si="14"/>
        <v>OK</v>
      </c>
      <c r="N176" s="9"/>
      <c r="O176" s="10"/>
      <c r="Q176" s="14"/>
      <c r="R176" s="11"/>
      <c r="S176" s="12"/>
      <c r="T176" s="10"/>
      <c r="V176" s="14"/>
      <c r="W176" s="11"/>
      <c r="X176" s="12"/>
      <c r="Y176" s="10"/>
    </row>
    <row r="177" spans="1:25" s="5" customFormat="1" ht="14.45" x14ac:dyDescent="0.35">
      <c r="A177"/>
      <c r="B177"/>
      <c r="C177"/>
      <c r="D177"/>
      <c r="E177"/>
      <c r="F177" s="17"/>
      <c r="G177" s="88">
        <f t="shared" si="15"/>
        <v>43105</v>
      </c>
      <c r="H177" s="89" t="e">
        <f t="shared" si="11"/>
        <v>#N/A</v>
      </c>
      <c r="I177" s="89">
        <f t="shared" si="12"/>
        <v>0.67074074066666667</v>
      </c>
      <c r="J177" s="38">
        <f t="shared" si="13"/>
        <v>0.86586666656</v>
      </c>
      <c r="K177" s="34">
        <f>ETo!F193</f>
        <v>43105</v>
      </c>
      <c r="L177" s="35">
        <f>ETo!G193</f>
        <v>6.38</v>
      </c>
      <c r="M177" s="36" t="str">
        <f t="shared" si="14"/>
        <v>OK</v>
      </c>
      <c r="N177" s="9"/>
      <c r="O177" s="10"/>
      <c r="Q177" s="14"/>
      <c r="R177" s="11"/>
      <c r="S177" s="12"/>
      <c r="T177" s="10"/>
      <c r="V177" s="14"/>
      <c r="W177" s="11"/>
      <c r="X177" s="12"/>
      <c r="Y177" s="10"/>
    </row>
    <row r="178" spans="1:25" s="5" customFormat="1" ht="14.45" x14ac:dyDescent="0.35">
      <c r="A178"/>
      <c r="B178"/>
      <c r="C178"/>
      <c r="D178"/>
      <c r="E178"/>
      <c r="F178" s="17"/>
      <c r="G178" s="88">
        <f t="shared" si="15"/>
        <v>43106</v>
      </c>
      <c r="H178" s="89" t="e">
        <f t="shared" si="11"/>
        <v>#N/A</v>
      </c>
      <c r="I178" s="89">
        <f t="shared" si="12"/>
        <v>0.67314814800000011</v>
      </c>
      <c r="J178" s="38">
        <f t="shared" si="13"/>
        <v>0.86933333312000016</v>
      </c>
      <c r="K178" s="34">
        <f>ETo!F194</f>
        <v>43106</v>
      </c>
      <c r="L178" s="35">
        <f>ETo!G194</f>
        <v>6.36</v>
      </c>
      <c r="M178" s="36" t="str">
        <f t="shared" si="14"/>
        <v>OK</v>
      </c>
      <c r="N178" s="9"/>
      <c r="O178" s="10"/>
      <c r="Q178" s="14"/>
      <c r="R178" s="11"/>
      <c r="S178" s="12"/>
      <c r="T178" s="10"/>
      <c r="V178" s="14"/>
      <c r="W178" s="11"/>
      <c r="X178" s="12"/>
      <c r="Y178" s="10"/>
    </row>
    <row r="179" spans="1:25" s="5" customFormat="1" ht="14.45" x14ac:dyDescent="0.35">
      <c r="A179"/>
      <c r="B179"/>
      <c r="C179"/>
      <c r="D179"/>
      <c r="E179"/>
      <c r="F179" s="17"/>
      <c r="G179" s="88">
        <f t="shared" si="15"/>
        <v>43107</v>
      </c>
      <c r="H179" s="89" t="e">
        <f t="shared" si="11"/>
        <v>#N/A</v>
      </c>
      <c r="I179" s="89">
        <f t="shared" si="12"/>
        <v>0.67555555533333356</v>
      </c>
      <c r="J179" s="38">
        <f t="shared" si="13"/>
        <v>0.87279999968000033</v>
      </c>
      <c r="K179" s="34">
        <f>ETo!F195</f>
        <v>43107</v>
      </c>
      <c r="L179" s="35">
        <f>ETo!G195</f>
        <v>3.74</v>
      </c>
      <c r="M179" s="36" t="str">
        <f t="shared" si="14"/>
        <v>OK</v>
      </c>
      <c r="N179" s="9"/>
      <c r="O179" s="10"/>
      <c r="Q179" s="14"/>
      <c r="R179" s="11"/>
      <c r="S179" s="12"/>
      <c r="T179" s="10"/>
      <c r="V179" s="14"/>
      <c r="W179" s="11"/>
      <c r="X179" s="12"/>
      <c r="Y179" s="10"/>
    </row>
    <row r="180" spans="1:25" s="5" customFormat="1" ht="14.45" x14ac:dyDescent="0.35">
      <c r="A180"/>
      <c r="B180"/>
      <c r="C180"/>
      <c r="D180"/>
      <c r="E180"/>
      <c r="F180" s="17"/>
      <c r="G180" s="88">
        <f t="shared" si="15"/>
        <v>43108</v>
      </c>
      <c r="H180" s="89" t="e">
        <f t="shared" si="11"/>
        <v>#N/A</v>
      </c>
      <c r="I180" s="89">
        <f t="shared" si="12"/>
        <v>0.677962962666667</v>
      </c>
      <c r="J180" s="38">
        <f t="shared" si="13"/>
        <v>0.87626666624000049</v>
      </c>
      <c r="K180" s="34">
        <f>ETo!F196</f>
        <v>43108</v>
      </c>
      <c r="L180" s="35">
        <f>ETo!G196</f>
        <v>5.54</v>
      </c>
      <c r="M180" s="36" t="str">
        <f t="shared" si="14"/>
        <v>OK</v>
      </c>
      <c r="N180" s="9"/>
      <c r="O180" s="10"/>
      <c r="Q180" s="14"/>
      <c r="R180" s="11"/>
      <c r="S180" s="12"/>
      <c r="T180" s="10"/>
      <c r="V180" s="14"/>
      <c r="W180" s="11"/>
      <c r="X180" s="12"/>
      <c r="Y180" s="10"/>
    </row>
    <row r="181" spans="1:25" s="5" customFormat="1" ht="14.45" x14ac:dyDescent="0.35">
      <c r="A181"/>
      <c r="B181"/>
      <c r="C181"/>
      <c r="D181"/>
      <c r="E181"/>
      <c r="F181" s="17"/>
      <c r="G181" s="88">
        <f t="shared" si="15"/>
        <v>43109</v>
      </c>
      <c r="H181" s="89">
        <f t="shared" si="11"/>
        <v>0.68037037</v>
      </c>
      <c r="I181" s="89">
        <f t="shared" si="12"/>
        <v>0.68037037</v>
      </c>
      <c r="J181" s="38">
        <f t="shared" si="13"/>
        <v>0.87973333279999999</v>
      </c>
      <c r="K181" s="34">
        <f>ETo!F197</f>
        <v>43109</v>
      </c>
      <c r="L181" s="35">
        <f>ETo!G197</f>
        <v>5.99</v>
      </c>
      <c r="M181" s="36" t="str">
        <f t="shared" si="14"/>
        <v>OK</v>
      </c>
      <c r="N181" s="9"/>
      <c r="O181" s="10"/>
      <c r="Q181" s="14"/>
      <c r="R181" s="11"/>
      <c r="S181" s="12"/>
      <c r="T181" s="10"/>
      <c r="V181" s="14"/>
      <c r="W181" s="11"/>
      <c r="X181" s="12"/>
      <c r="Y181" s="10"/>
    </row>
    <row r="182" spans="1:25" s="5" customFormat="1" ht="14.45" x14ac:dyDescent="0.35">
      <c r="A182"/>
      <c r="B182"/>
      <c r="C182"/>
      <c r="D182"/>
      <c r="E182"/>
      <c r="F182" s="17"/>
      <c r="G182" s="88">
        <f t="shared" si="15"/>
        <v>43110</v>
      </c>
      <c r="H182" s="89" t="e">
        <f t="shared" si="11"/>
        <v>#N/A</v>
      </c>
      <c r="I182" s="89">
        <f t="shared" si="12"/>
        <v>0.6810555551666666</v>
      </c>
      <c r="J182" s="38">
        <f t="shared" si="13"/>
        <v>0.8807199994399999</v>
      </c>
      <c r="K182" s="34">
        <f>ETo!F198</f>
        <v>43110</v>
      </c>
      <c r="L182" s="35">
        <f>ETo!G198</f>
        <v>5.04</v>
      </c>
      <c r="M182" s="36" t="str">
        <f t="shared" si="14"/>
        <v>OK</v>
      </c>
      <c r="N182" s="9"/>
      <c r="O182" s="10"/>
      <c r="Q182" s="14"/>
      <c r="R182" s="11"/>
      <c r="S182" s="12"/>
      <c r="T182" s="10"/>
      <c r="V182" s="14"/>
      <c r="W182" s="11"/>
      <c r="X182" s="12"/>
      <c r="Y182" s="10"/>
    </row>
    <row r="183" spans="1:25" s="5" customFormat="1" ht="14.45" x14ac:dyDescent="0.35">
      <c r="A183"/>
      <c r="B183"/>
      <c r="C183"/>
      <c r="D183"/>
      <c r="E183"/>
      <c r="F183" s="17"/>
      <c r="G183" s="88">
        <f t="shared" si="15"/>
        <v>43111</v>
      </c>
      <c r="H183" s="89" t="e">
        <f t="shared" si="11"/>
        <v>#N/A</v>
      </c>
      <c r="I183" s="89">
        <f t="shared" si="12"/>
        <v>0.68174074033333321</v>
      </c>
      <c r="J183" s="38">
        <f t="shared" si="13"/>
        <v>0.88170666607999981</v>
      </c>
      <c r="K183" s="34">
        <f>ETo!F199</f>
        <v>43111</v>
      </c>
      <c r="L183" s="35">
        <f>ETo!G199</f>
        <v>5.23</v>
      </c>
      <c r="M183" s="36" t="str">
        <f t="shared" si="14"/>
        <v>OK</v>
      </c>
      <c r="N183" s="9"/>
      <c r="O183" s="10"/>
      <c r="Q183" s="14"/>
      <c r="R183" s="11"/>
      <c r="S183" s="12"/>
      <c r="T183" s="10"/>
      <c r="V183" s="14"/>
      <c r="W183" s="11"/>
      <c r="X183" s="12"/>
      <c r="Y183" s="10"/>
    </row>
    <row r="184" spans="1:25" s="5" customFormat="1" ht="14.45" x14ac:dyDescent="0.35">
      <c r="A184"/>
      <c r="B184"/>
      <c r="C184"/>
      <c r="D184"/>
      <c r="E184"/>
      <c r="F184" s="17"/>
      <c r="G184" s="88">
        <f t="shared" si="15"/>
        <v>43112</v>
      </c>
      <c r="H184" s="89" t="e">
        <f t="shared" si="11"/>
        <v>#N/A</v>
      </c>
      <c r="I184" s="89">
        <f t="shared" si="12"/>
        <v>0.68242592549999981</v>
      </c>
      <c r="J184" s="38">
        <f t="shared" si="13"/>
        <v>0.88269333271999972</v>
      </c>
      <c r="K184" s="34">
        <f>ETo!F200</f>
        <v>43112</v>
      </c>
      <c r="L184" s="35">
        <f>ETo!G200</f>
        <v>3.14</v>
      </c>
      <c r="M184" s="36" t="str">
        <f t="shared" si="14"/>
        <v>OK</v>
      </c>
      <c r="N184" s="9"/>
      <c r="O184" s="10"/>
      <c r="Q184" s="14"/>
      <c r="R184" s="11"/>
      <c r="S184" s="12"/>
      <c r="T184" s="10"/>
      <c r="V184" s="14"/>
      <c r="W184" s="11"/>
      <c r="X184" s="12"/>
      <c r="Y184" s="10"/>
    </row>
    <row r="185" spans="1:25" s="5" customFormat="1" ht="14.45" x14ac:dyDescent="0.35">
      <c r="A185"/>
      <c r="B185"/>
      <c r="C185"/>
      <c r="D185"/>
      <c r="E185"/>
      <c r="F185" s="17"/>
      <c r="G185" s="88">
        <f t="shared" si="15"/>
        <v>43113</v>
      </c>
      <c r="H185" s="89" t="e">
        <f t="shared" si="11"/>
        <v>#N/A</v>
      </c>
      <c r="I185" s="89">
        <f t="shared" si="12"/>
        <v>0.68311111066666641</v>
      </c>
      <c r="J185" s="38">
        <f t="shared" si="13"/>
        <v>0.88367999935999964</v>
      </c>
      <c r="K185" s="34">
        <f>ETo!F201</f>
        <v>43113</v>
      </c>
      <c r="L185" s="35">
        <f>ETo!G201</f>
        <v>5.37</v>
      </c>
      <c r="M185" s="36" t="str">
        <f t="shared" si="14"/>
        <v>OK</v>
      </c>
      <c r="N185" s="9"/>
      <c r="O185" s="10"/>
      <c r="Q185" s="14"/>
      <c r="R185" s="11"/>
      <c r="S185" s="12"/>
      <c r="T185" s="10"/>
      <c r="V185" s="14"/>
      <c r="W185" s="11"/>
      <c r="X185" s="12"/>
      <c r="Y185" s="10"/>
    </row>
    <row r="186" spans="1:25" s="5" customFormat="1" ht="14.45" x14ac:dyDescent="0.35">
      <c r="A186"/>
      <c r="B186"/>
      <c r="C186"/>
      <c r="D186"/>
      <c r="E186"/>
      <c r="F186" s="17"/>
      <c r="G186" s="88">
        <f t="shared" si="15"/>
        <v>43114</v>
      </c>
      <c r="H186" s="89" t="e">
        <f t="shared" si="11"/>
        <v>#N/A</v>
      </c>
      <c r="I186" s="89">
        <f t="shared" si="12"/>
        <v>0.68379629583333301</v>
      </c>
      <c r="J186" s="38">
        <f t="shared" si="13"/>
        <v>0.88466666599999955</v>
      </c>
      <c r="K186" s="34">
        <f>ETo!F202</f>
        <v>43114</v>
      </c>
      <c r="L186" s="35">
        <f>ETo!G202</f>
        <v>4.25</v>
      </c>
      <c r="M186" s="36" t="str">
        <f t="shared" si="14"/>
        <v>OK</v>
      </c>
      <c r="N186" s="9"/>
      <c r="O186" s="10"/>
      <c r="Q186" s="14"/>
      <c r="R186" s="11"/>
      <c r="S186" s="12"/>
      <c r="T186" s="10"/>
      <c r="V186" s="14"/>
      <c r="W186" s="11"/>
      <c r="X186" s="12"/>
      <c r="Y186" s="10"/>
    </row>
    <row r="187" spans="1:25" s="5" customFormat="1" ht="14.45" x14ac:dyDescent="0.35">
      <c r="A187"/>
      <c r="B187"/>
      <c r="C187"/>
      <c r="D187"/>
      <c r="E187"/>
      <c r="F187" s="17"/>
      <c r="G187" s="88">
        <f t="shared" si="15"/>
        <v>43115</v>
      </c>
      <c r="H187" s="89" t="e">
        <f t="shared" si="11"/>
        <v>#N/A</v>
      </c>
      <c r="I187" s="89">
        <f t="shared" si="12"/>
        <v>0.68448148099999961</v>
      </c>
      <c r="J187" s="38">
        <f t="shared" si="13"/>
        <v>0.88565333263999946</v>
      </c>
      <c r="K187" s="34">
        <f>ETo!F203</f>
        <v>43115</v>
      </c>
      <c r="L187" s="35">
        <f>ETo!G203</f>
        <v>5.26</v>
      </c>
      <c r="M187" s="36" t="str">
        <f t="shared" si="14"/>
        <v>OK</v>
      </c>
      <c r="N187" s="9"/>
      <c r="O187" s="10"/>
      <c r="Q187" s="14"/>
      <c r="R187" s="11"/>
      <c r="S187" s="12"/>
      <c r="T187" s="10"/>
      <c r="V187" s="14"/>
      <c r="W187" s="11"/>
      <c r="X187" s="12"/>
      <c r="Y187" s="10"/>
    </row>
    <row r="188" spans="1:25" s="5" customFormat="1" ht="14.45" x14ac:dyDescent="0.35">
      <c r="A188"/>
      <c r="B188"/>
      <c r="C188"/>
      <c r="D188"/>
      <c r="E188"/>
      <c r="F188" s="17"/>
      <c r="G188" s="88">
        <f t="shared" si="15"/>
        <v>43116</v>
      </c>
      <c r="H188" s="89" t="e">
        <f t="shared" si="11"/>
        <v>#N/A</v>
      </c>
      <c r="I188" s="89">
        <f t="shared" si="12"/>
        <v>0.68516666616666622</v>
      </c>
      <c r="J188" s="38">
        <f t="shared" si="13"/>
        <v>0.88663999927999937</v>
      </c>
      <c r="K188" s="34">
        <f>ETo!F204</f>
        <v>43116</v>
      </c>
      <c r="L188" s="35">
        <f>ETo!G204</f>
        <v>5.76</v>
      </c>
      <c r="M188" s="36" t="str">
        <f t="shared" si="14"/>
        <v>OK</v>
      </c>
      <c r="N188" s="9"/>
      <c r="O188" s="10"/>
      <c r="Q188" s="14"/>
      <c r="R188" s="11"/>
      <c r="S188" s="12"/>
      <c r="T188" s="10"/>
      <c r="V188" s="14"/>
      <c r="W188" s="11"/>
      <c r="X188" s="12"/>
      <c r="Y188" s="10"/>
    </row>
    <row r="189" spans="1:25" s="5" customFormat="1" ht="14.45" x14ac:dyDescent="0.35">
      <c r="A189"/>
      <c r="B189"/>
      <c r="C189"/>
      <c r="D189"/>
      <c r="E189"/>
      <c r="F189" s="17"/>
      <c r="G189" s="88">
        <f t="shared" si="15"/>
        <v>43117</v>
      </c>
      <c r="H189" s="89" t="e">
        <f t="shared" si="11"/>
        <v>#N/A</v>
      </c>
      <c r="I189" s="89">
        <f t="shared" si="12"/>
        <v>0.68585185133333282</v>
      </c>
      <c r="J189" s="38">
        <f t="shared" si="13"/>
        <v>0.88762666591999928</v>
      </c>
      <c r="K189" s="34">
        <f>ETo!F205</f>
        <v>43117</v>
      </c>
      <c r="L189" s="35">
        <f>ETo!G205</f>
        <v>5.83</v>
      </c>
      <c r="M189" s="36" t="str">
        <f t="shared" si="14"/>
        <v>OK</v>
      </c>
      <c r="N189" s="9"/>
      <c r="O189" s="10"/>
      <c r="Q189" s="14"/>
      <c r="R189" s="11"/>
      <c r="S189" s="12"/>
      <c r="T189" s="10"/>
      <c r="V189" s="14"/>
      <c r="W189" s="11"/>
      <c r="X189" s="12"/>
      <c r="Y189" s="10"/>
    </row>
    <row r="190" spans="1:25" s="5" customFormat="1" ht="14.45" x14ac:dyDescent="0.35">
      <c r="A190"/>
      <c r="B190"/>
      <c r="C190"/>
      <c r="D190"/>
      <c r="E190"/>
      <c r="F190" s="17"/>
      <c r="G190" s="88">
        <f t="shared" si="15"/>
        <v>43118</v>
      </c>
      <c r="H190" s="89" t="e">
        <f t="shared" si="11"/>
        <v>#N/A</v>
      </c>
      <c r="I190" s="89">
        <f t="shared" si="12"/>
        <v>0.68653703649999942</v>
      </c>
      <c r="J190" s="38">
        <f t="shared" si="13"/>
        <v>0.88861333255999919</v>
      </c>
      <c r="K190" s="34">
        <f>ETo!F206</f>
        <v>43118</v>
      </c>
      <c r="L190" s="35">
        <f>ETo!G206</f>
        <v>5.72</v>
      </c>
      <c r="M190" s="36" t="str">
        <f t="shared" si="14"/>
        <v>OK</v>
      </c>
      <c r="N190" s="9"/>
      <c r="O190" s="10"/>
      <c r="Q190" s="14"/>
      <c r="R190" s="11"/>
      <c r="S190" s="12"/>
      <c r="T190" s="10"/>
      <c r="V190" s="14"/>
      <c r="W190" s="11"/>
      <c r="X190" s="12"/>
      <c r="Y190" s="10"/>
    </row>
    <row r="191" spans="1:25" s="5" customFormat="1" ht="14.45" x14ac:dyDescent="0.35">
      <c r="A191"/>
      <c r="B191"/>
      <c r="C191"/>
      <c r="D191"/>
      <c r="E191"/>
      <c r="F191" s="17"/>
      <c r="G191" s="88">
        <f t="shared" si="15"/>
        <v>43119</v>
      </c>
      <c r="H191" s="89" t="e">
        <f t="shared" si="11"/>
        <v>#N/A</v>
      </c>
      <c r="I191" s="89">
        <f t="shared" si="12"/>
        <v>0.68722222166666602</v>
      </c>
      <c r="J191" s="38">
        <f t="shared" si="13"/>
        <v>0.8895999991999991</v>
      </c>
      <c r="K191" s="34">
        <f>ETo!F207</f>
        <v>43119</v>
      </c>
      <c r="L191" s="35">
        <f>ETo!G207</f>
        <v>4.47</v>
      </c>
      <c r="M191" s="36" t="str">
        <f t="shared" si="14"/>
        <v>OK</v>
      </c>
      <c r="N191" s="9"/>
      <c r="O191" s="10"/>
      <c r="Q191" s="14"/>
      <c r="R191" s="11"/>
      <c r="S191" s="12"/>
      <c r="T191" s="10"/>
      <c r="V191" s="14"/>
      <c r="W191" s="11"/>
      <c r="X191" s="12"/>
      <c r="Y191" s="10"/>
    </row>
    <row r="192" spans="1:25" s="5" customFormat="1" ht="14.45" x14ac:dyDescent="0.35">
      <c r="A192"/>
      <c r="B192"/>
      <c r="C192"/>
      <c r="D192"/>
      <c r="E192"/>
      <c r="F192" s="17"/>
      <c r="G192" s="88">
        <f t="shared" si="15"/>
        <v>43120</v>
      </c>
      <c r="H192" s="89" t="e">
        <f t="shared" si="11"/>
        <v>#N/A</v>
      </c>
      <c r="I192" s="89">
        <f t="shared" si="12"/>
        <v>0.68790740683333262</v>
      </c>
      <c r="J192" s="38">
        <f t="shared" si="13"/>
        <v>0.89058666583999901</v>
      </c>
      <c r="K192" s="34">
        <f>ETo!F208</f>
        <v>43120</v>
      </c>
      <c r="L192" s="35">
        <f>ETo!G208</f>
        <v>4.74</v>
      </c>
      <c r="M192" s="36" t="str">
        <f t="shared" si="14"/>
        <v>OK</v>
      </c>
      <c r="N192" s="9"/>
      <c r="O192" s="10"/>
      <c r="Q192" s="14"/>
      <c r="R192" s="11"/>
      <c r="S192" s="12"/>
      <c r="T192" s="10"/>
      <c r="V192" s="14"/>
      <c r="W192" s="11"/>
      <c r="X192" s="12"/>
      <c r="Y192" s="10"/>
    </row>
    <row r="193" spans="1:25" s="5" customFormat="1" ht="14.45" x14ac:dyDescent="0.35">
      <c r="A193"/>
      <c r="B193"/>
      <c r="C193"/>
      <c r="D193"/>
      <c r="E193"/>
      <c r="F193" s="17"/>
      <c r="G193" s="88">
        <f t="shared" si="15"/>
        <v>43121</v>
      </c>
      <c r="H193" s="89" t="e">
        <f t="shared" si="11"/>
        <v>#N/A</v>
      </c>
      <c r="I193" s="89">
        <f t="shared" si="12"/>
        <v>0.68859259199999923</v>
      </c>
      <c r="J193" s="38">
        <f t="shared" si="13"/>
        <v>0.89157333247999893</v>
      </c>
      <c r="K193" s="34">
        <f>ETo!F209</f>
        <v>43121</v>
      </c>
      <c r="L193" s="35">
        <f>ETo!G209</f>
        <v>5.34</v>
      </c>
      <c r="M193" s="36" t="str">
        <f t="shared" si="14"/>
        <v>OK</v>
      </c>
      <c r="N193" s="9"/>
      <c r="O193" s="10"/>
      <c r="Q193" s="14"/>
      <c r="R193" s="11"/>
      <c r="S193" s="12"/>
      <c r="T193" s="10"/>
      <c r="V193" s="14"/>
      <c r="W193" s="11"/>
      <c r="X193" s="12"/>
      <c r="Y193" s="10"/>
    </row>
    <row r="194" spans="1:25" s="5" customFormat="1" ht="14.45" x14ac:dyDescent="0.35">
      <c r="A194"/>
      <c r="B194"/>
      <c r="C194"/>
      <c r="D194"/>
      <c r="E194"/>
      <c r="F194" s="17"/>
      <c r="G194" s="88">
        <f t="shared" si="15"/>
        <v>43122</v>
      </c>
      <c r="H194" s="89" t="e">
        <f t="shared" si="11"/>
        <v>#N/A</v>
      </c>
      <c r="I194" s="89">
        <f t="shared" si="12"/>
        <v>0.68927777716666583</v>
      </c>
      <c r="J194" s="38">
        <f t="shared" si="13"/>
        <v>0.89255999911999873</v>
      </c>
      <c r="K194" s="34">
        <f>ETo!F210</f>
        <v>43122</v>
      </c>
      <c r="L194" s="35">
        <f>ETo!G210</f>
        <v>5.87</v>
      </c>
      <c r="M194" s="36" t="str">
        <f t="shared" si="14"/>
        <v>OK</v>
      </c>
      <c r="N194" s="9"/>
      <c r="O194" s="10"/>
      <c r="Q194" s="14"/>
      <c r="R194" s="11"/>
      <c r="S194" s="12"/>
      <c r="T194" s="10"/>
      <c r="V194" s="14"/>
      <c r="W194" s="11"/>
      <c r="X194" s="12"/>
      <c r="Y194" s="10"/>
    </row>
    <row r="195" spans="1:25" s="5" customFormat="1" ht="14.45" x14ac:dyDescent="0.35">
      <c r="A195"/>
      <c r="B195"/>
      <c r="C195"/>
      <c r="D195"/>
      <c r="E195"/>
      <c r="F195" s="17"/>
      <c r="G195" s="88">
        <f t="shared" si="15"/>
        <v>43123</v>
      </c>
      <c r="H195" s="89" t="e">
        <f t="shared" si="11"/>
        <v>#N/A</v>
      </c>
      <c r="I195" s="89">
        <f t="shared" si="12"/>
        <v>0.68996296233333243</v>
      </c>
      <c r="J195" s="38">
        <f t="shared" si="13"/>
        <v>0.89354666575999864</v>
      </c>
      <c r="K195" s="34">
        <f>ETo!F211</f>
        <v>43123</v>
      </c>
      <c r="L195" s="35">
        <f>ETo!G211</f>
        <v>5.41</v>
      </c>
      <c r="M195" s="36" t="str">
        <f t="shared" si="14"/>
        <v>OK</v>
      </c>
      <c r="N195" s="9"/>
      <c r="O195" s="10"/>
      <c r="Q195" s="14"/>
      <c r="R195" s="11"/>
      <c r="S195" s="12"/>
      <c r="T195" s="10"/>
      <c r="V195" s="14"/>
      <c r="W195" s="11"/>
      <c r="X195" s="12"/>
      <c r="Y195" s="10"/>
    </row>
    <row r="196" spans="1:25" s="5" customFormat="1" ht="14.45" x14ac:dyDescent="0.35">
      <c r="A196"/>
      <c r="B196"/>
      <c r="C196"/>
      <c r="D196"/>
      <c r="E196"/>
      <c r="F196" s="17"/>
      <c r="G196" s="88">
        <f t="shared" si="15"/>
        <v>43124</v>
      </c>
      <c r="H196" s="89" t="e">
        <f t="shared" si="11"/>
        <v>#N/A</v>
      </c>
      <c r="I196" s="89">
        <f t="shared" si="12"/>
        <v>0.69064814749999903</v>
      </c>
      <c r="J196" s="38">
        <f t="shared" si="13"/>
        <v>0.89453333239999855</v>
      </c>
      <c r="K196" s="34">
        <f>ETo!F212</f>
        <v>43124</v>
      </c>
      <c r="L196" s="35">
        <f>ETo!G212</f>
        <v>5.52</v>
      </c>
      <c r="M196" s="36" t="str">
        <f t="shared" si="14"/>
        <v>OK</v>
      </c>
      <c r="N196" s="9"/>
      <c r="O196" s="10"/>
      <c r="Q196" s="14"/>
      <c r="R196" s="11"/>
      <c r="S196" s="12"/>
      <c r="T196" s="10"/>
      <c r="V196" s="14"/>
      <c r="W196" s="11"/>
      <c r="X196" s="12"/>
      <c r="Y196" s="10"/>
    </row>
    <row r="197" spans="1:25" s="5" customFormat="1" ht="14.45" x14ac:dyDescent="0.35">
      <c r="A197"/>
      <c r="B197"/>
      <c r="C197"/>
      <c r="D197"/>
      <c r="E197"/>
      <c r="F197" s="17"/>
      <c r="G197" s="88">
        <f t="shared" si="15"/>
        <v>43125</v>
      </c>
      <c r="H197" s="89" t="e">
        <f t="shared" si="11"/>
        <v>#N/A</v>
      </c>
      <c r="I197" s="89">
        <f t="shared" si="12"/>
        <v>0.69133333266666563</v>
      </c>
      <c r="J197" s="38">
        <f t="shared" si="13"/>
        <v>0.89551999903999846</v>
      </c>
      <c r="K197" s="34">
        <f>ETo!F213</f>
        <v>43125</v>
      </c>
      <c r="L197" s="35">
        <f>ETo!G213</f>
        <v>5.07</v>
      </c>
      <c r="M197" s="36" t="str">
        <f t="shared" si="14"/>
        <v>OK</v>
      </c>
      <c r="N197" s="9"/>
      <c r="O197" s="10"/>
      <c r="Q197" s="14"/>
      <c r="R197" s="11"/>
      <c r="S197" s="12"/>
      <c r="T197" s="10"/>
      <c r="V197" s="14"/>
      <c r="W197" s="11"/>
      <c r="X197" s="12"/>
      <c r="Y197" s="10"/>
    </row>
    <row r="198" spans="1:25" s="5" customFormat="1" ht="14.45" x14ac:dyDescent="0.35">
      <c r="A198"/>
      <c r="B198"/>
      <c r="C198"/>
      <c r="D198"/>
      <c r="E198"/>
      <c r="F198" s="17"/>
      <c r="G198" s="88">
        <f t="shared" si="15"/>
        <v>43126</v>
      </c>
      <c r="H198" s="89" t="e">
        <f t="shared" ref="H198:H261" si="16">VLOOKUP(G198,$A$6:$F$261,5,FALSE)</f>
        <v>#N/A</v>
      </c>
      <c r="I198" s="89">
        <f t="shared" ref="I198:I261" si="17">IF(ISERROR(H198),I197+VLOOKUP(G198,$A$6:$F$261,6,TRUE),H198)</f>
        <v>0.69201851783333224</v>
      </c>
      <c r="J198" s="38">
        <f t="shared" si="13"/>
        <v>0.89650666567999837</v>
      </c>
      <c r="K198" s="34">
        <f>ETo!F214</f>
        <v>43126</v>
      </c>
      <c r="L198" s="35">
        <f>ETo!G214</f>
        <v>5.14</v>
      </c>
      <c r="M198" s="36" t="str">
        <f t="shared" si="14"/>
        <v>OK</v>
      </c>
      <c r="N198" s="9"/>
      <c r="O198" s="10"/>
      <c r="Q198" s="14"/>
      <c r="R198" s="11"/>
      <c r="S198" s="12"/>
      <c r="T198" s="10"/>
      <c r="V198" s="14"/>
      <c r="W198" s="11"/>
      <c r="X198" s="12"/>
      <c r="Y198" s="10"/>
    </row>
    <row r="199" spans="1:25" s="5" customFormat="1" ht="14.45" x14ac:dyDescent="0.35">
      <c r="A199"/>
      <c r="B199"/>
      <c r="C199"/>
      <c r="D199"/>
      <c r="E199"/>
      <c r="F199" s="17"/>
      <c r="G199" s="88">
        <f t="shared" si="15"/>
        <v>43127</v>
      </c>
      <c r="H199" s="89" t="e">
        <f t="shared" si="16"/>
        <v>#N/A</v>
      </c>
      <c r="I199" s="89">
        <f t="shared" si="17"/>
        <v>0.69270370299999884</v>
      </c>
      <c r="J199" s="38">
        <f t="shared" ref="J199:J261" si="18">+I199*1.44-0.1</f>
        <v>0.89749333231999828</v>
      </c>
      <c r="K199" s="34">
        <f>ETo!F215</f>
        <v>43127</v>
      </c>
      <c r="L199" s="35">
        <f>ETo!G215</f>
        <v>5.96</v>
      </c>
      <c r="M199" s="36" t="str">
        <f t="shared" ref="M199:M261" si="19">+IF(K199=G199,"OK","OJO")</f>
        <v>OK</v>
      </c>
      <c r="N199" s="9"/>
      <c r="O199" s="10"/>
      <c r="Q199" s="14"/>
      <c r="R199" s="11"/>
      <c r="S199" s="12"/>
      <c r="T199" s="10"/>
      <c r="V199" s="14"/>
      <c r="W199" s="11"/>
      <c r="X199" s="12"/>
      <c r="Y199" s="10"/>
    </row>
    <row r="200" spans="1:25" s="5" customFormat="1" ht="14.45" x14ac:dyDescent="0.35">
      <c r="A200"/>
      <c r="B200"/>
      <c r="C200"/>
      <c r="D200"/>
      <c r="E200"/>
      <c r="F200" s="17"/>
      <c r="G200" s="88">
        <f t="shared" ref="G200:G261" si="20">G199+1</f>
        <v>43128</v>
      </c>
      <c r="H200" s="89" t="e">
        <f t="shared" si="16"/>
        <v>#N/A</v>
      </c>
      <c r="I200" s="89">
        <f t="shared" si="17"/>
        <v>0.69338888816666544</v>
      </c>
      <c r="J200" s="38">
        <f t="shared" si="18"/>
        <v>0.89847999895999819</v>
      </c>
      <c r="K200" s="34">
        <f>ETo!F216</f>
        <v>43128</v>
      </c>
      <c r="L200" s="35">
        <f>ETo!G216</f>
        <v>6.02</v>
      </c>
      <c r="M200" s="36" t="str">
        <f t="shared" si="19"/>
        <v>OK</v>
      </c>
      <c r="N200" s="9"/>
      <c r="O200" s="10"/>
      <c r="Q200" s="14"/>
      <c r="R200" s="11"/>
      <c r="S200" s="12"/>
      <c r="T200" s="10"/>
      <c r="V200" s="14"/>
      <c r="W200" s="11"/>
      <c r="X200" s="12"/>
      <c r="Y200" s="10"/>
    </row>
    <row r="201" spans="1:25" s="5" customFormat="1" ht="14.45" x14ac:dyDescent="0.35">
      <c r="A201"/>
      <c r="B201"/>
      <c r="C201"/>
      <c r="D201"/>
      <c r="E201"/>
      <c r="F201" s="17"/>
      <c r="G201" s="88">
        <f t="shared" si="20"/>
        <v>43129</v>
      </c>
      <c r="H201" s="89">
        <f t="shared" si="16"/>
        <v>0.69407407333333304</v>
      </c>
      <c r="I201" s="89">
        <f t="shared" si="17"/>
        <v>0.69407407333333304</v>
      </c>
      <c r="J201" s="38">
        <f t="shared" si="18"/>
        <v>0.89946666559999955</v>
      </c>
      <c r="K201" s="34">
        <f>ETo!F217</f>
        <v>43129</v>
      </c>
      <c r="L201" s="35">
        <f>ETo!G217</f>
        <v>4.99</v>
      </c>
      <c r="M201" s="36" t="str">
        <f t="shared" si="19"/>
        <v>OK</v>
      </c>
      <c r="N201" s="9"/>
      <c r="O201" s="10"/>
      <c r="Q201" s="14"/>
      <c r="R201" s="11"/>
      <c r="S201" s="12"/>
      <c r="T201" s="10"/>
      <c r="V201" s="14"/>
      <c r="W201" s="11"/>
      <c r="X201" s="12"/>
      <c r="Y201" s="10"/>
    </row>
    <row r="202" spans="1:25" s="5" customFormat="1" ht="14.45" x14ac:dyDescent="0.35">
      <c r="A202"/>
      <c r="B202"/>
      <c r="C202"/>
      <c r="D202"/>
      <c r="E202"/>
      <c r="F202" s="17"/>
      <c r="G202" s="88">
        <f t="shared" si="20"/>
        <v>43130</v>
      </c>
      <c r="H202" s="89" t="e">
        <f t="shared" si="16"/>
        <v>#N/A</v>
      </c>
      <c r="I202" s="89">
        <f t="shared" si="17"/>
        <v>0.69453703633333308</v>
      </c>
      <c r="J202" s="38">
        <f t="shared" si="18"/>
        <v>0.9001333323199997</v>
      </c>
      <c r="K202" s="34">
        <f>ETo!F218</f>
        <v>43130</v>
      </c>
      <c r="L202" s="35">
        <f>ETo!G218</f>
        <v>4.4800000000000004</v>
      </c>
      <c r="M202" s="36" t="str">
        <f t="shared" si="19"/>
        <v>OK</v>
      </c>
      <c r="N202" s="9"/>
      <c r="O202" s="10"/>
      <c r="Q202" s="14"/>
      <c r="R202" s="11"/>
      <c r="S202" s="12"/>
      <c r="T202" s="10"/>
      <c r="V202" s="14"/>
      <c r="W202" s="11"/>
      <c r="X202" s="12"/>
      <c r="Y202" s="10"/>
    </row>
    <row r="203" spans="1:25" s="5" customFormat="1" ht="14.45" x14ac:dyDescent="0.35">
      <c r="A203"/>
      <c r="B203"/>
      <c r="C203"/>
      <c r="D203"/>
      <c r="E203"/>
      <c r="F203" s="17"/>
      <c r="G203" s="88">
        <f t="shared" si="20"/>
        <v>43131</v>
      </c>
      <c r="H203" s="89" t="e">
        <f t="shared" si="16"/>
        <v>#N/A</v>
      </c>
      <c r="I203" s="89">
        <f t="shared" si="17"/>
        <v>0.69499999933333312</v>
      </c>
      <c r="J203" s="38">
        <f t="shared" si="18"/>
        <v>0.90079999903999963</v>
      </c>
      <c r="K203" s="34">
        <f>ETo!F219</f>
        <v>43131</v>
      </c>
      <c r="L203" s="35">
        <f>ETo!G219</f>
        <v>6.03</v>
      </c>
      <c r="M203" s="36" t="str">
        <f t="shared" si="19"/>
        <v>OK</v>
      </c>
      <c r="N203" s="9"/>
      <c r="O203" s="10"/>
      <c r="Q203" s="14"/>
      <c r="R203" s="11"/>
      <c r="S203" s="12"/>
      <c r="T203" s="10"/>
      <c r="V203" s="14"/>
      <c r="W203" s="11"/>
      <c r="X203" s="12"/>
      <c r="Y203" s="10"/>
    </row>
    <row r="204" spans="1:25" s="5" customFormat="1" ht="14.45" x14ac:dyDescent="0.35">
      <c r="A204"/>
      <c r="B204"/>
      <c r="C204"/>
      <c r="D204"/>
      <c r="E204"/>
      <c r="F204" s="17"/>
      <c r="G204" s="88">
        <f t="shared" si="20"/>
        <v>43132</v>
      </c>
      <c r="H204" s="89" t="e">
        <f t="shared" si="16"/>
        <v>#N/A</v>
      </c>
      <c r="I204" s="89">
        <f t="shared" si="17"/>
        <v>0.69546296233333316</v>
      </c>
      <c r="J204" s="38">
        <f t="shared" si="18"/>
        <v>0.90146666575999979</v>
      </c>
      <c r="K204" s="34">
        <f>ETo!F220</f>
        <v>43132</v>
      </c>
      <c r="L204" s="35">
        <f>ETo!G220</f>
        <v>4.83</v>
      </c>
      <c r="M204" s="36" t="str">
        <f t="shared" si="19"/>
        <v>OK</v>
      </c>
      <c r="N204" s="9"/>
      <c r="O204" s="10"/>
      <c r="Q204" s="14"/>
      <c r="R204" s="11"/>
      <c r="S204" s="12"/>
      <c r="T204" s="10"/>
      <c r="V204" s="14"/>
      <c r="W204" s="11"/>
      <c r="X204" s="12"/>
      <c r="Y204" s="10"/>
    </row>
    <row r="205" spans="1:25" s="5" customFormat="1" ht="14.45" x14ac:dyDescent="0.35">
      <c r="A205"/>
      <c r="B205"/>
      <c r="C205"/>
      <c r="D205"/>
      <c r="E205"/>
      <c r="F205" s="17"/>
      <c r="G205" s="88">
        <f t="shared" si="20"/>
        <v>43133</v>
      </c>
      <c r="H205" s="89" t="e">
        <f t="shared" si="16"/>
        <v>#N/A</v>
      </c>
      <c r="I205" s="89">
        <f t="shared" si="17"/>
        <v>0.6959259253333332</v>
      </c>
      <c r="J205" s="38">
        <f t="shared" si="18"/>
        <v>0.90213333247999972</v>
      </c>
      <c r="K205" s="34">
        <f>ETo!F221</f>
        <v>43133</v>
      </c>
      <c r="L205" s="35">
        <f>ETo!G221</f>
        <v>4.88</v>
      </c>
      <c r="M205" s="36" t="str">
        <f t="shared" si="19"/>
        <v>OK</v>
      </c>
      <c r="N205" s="9"/>
      <c r="O205" s="10"/>
      <c r="Q205" s="14"/>
      <c r="R205" s="11"/>
      <c r="S205" s="12"/>
      <c r="T205" s="10"/>
      <c r="V205" s="14"/>
      <c r="W205" s="11"/>
      <c r="X205" s="12"/>
      <c r="Y205" s="10"/>
    </row>
    <row r="206" spans="1:25" s="5" customFormat="1" ht="14.45" x14ac:dyDescent="0.35">
      <c r="A206"/>
      <c r="B206"/>
      <c r="C206"/>
      <c r="D206"/>
      <c r="E206"/>
      <c r="F206" s="17"/>
      <c r="G206" s="88">
        <f t="shared" si="20"/>
        <v>43134</v>
      </c>
      <c r="H206" s="89" t="e">
        <f t="shared" si="16"/>
        <v>#N/A</v>
      </c>
      <c r="I206" s="89">
        <f t="shared" si="17"/>
        <v>0.69638888833333323</v>
      </c>
      <c r="J206" s="38">
        <f t="shared" si="18"/>
        <v>0.90279999919999987</v>
      </c>
      <c r="K206" s="34">
        <f>ETo!F222</f>
        <v>43134</v>
      </c>
      <c r="L206" s="35">
        <f>ETo!G222</f>
        <v>5.29</v>
      </c>
      <c r="M206" s="36" t="str">
        <f t="shared" si="19"/>
        <v>OK</v>
      </c>
      <c r="N206" s="9"/>
      <c r="O206" s="10"/>
      <c r="Q206" s="14"/>
      <c r="R206" s="11"/>
      <c r="S206" s="12"/>
      <c r="T206" s="10"/>
      <c r="V206" s="14"/>
      <c r="W206" s="11"/>
      <c r="X206" s="12"/>
      <c r="Y206" s="10"/>
    </row>
    <row r="207" spans="1:25" s="5" customFormat="1" ht="14.45" x14ac:dyDescent="0.35">
      <c r="A207"/>
      <c r="B207"/>
      <c r="C207"/>
      <c r="D207"/>
      <c r="E207"/>
      <c r="F207" s="17"/>
      <c r="G207" s="88">
        <f t="shared" si="20"/>
        <v>43135</v>
      </c>
      <c r="H207" s="89" t="e">
        <f t="shared" si="16"/>
        <v>#N/A</v>
      </c>
      <c r="I207" s="89">
        <f t="shared" si="17"/>
        <v>0.69685185133333327</v>
      </c>
      <c r="J207" s="38">
        <f t="shared" si="18"/>
        <v>0.9034666659199998</v>
      </c>
      <c r="K207" s="34">
        <f>ETo!F223</f>
        <v>43135</v>
      </c>
      <c r="L207" s="35">
        <f>ETo!G223</f>
        <v>5.25</v>
      </c>
      <c r="M207" s="36" t="str">
        <f t="shared" si="19"/>
        <v>OK</v>
      </c>
      <c r="N207" s="9"/>
      <c r="O207" s="10"/>
      <c r="Q207" s="14"/>
      <c r="R207" s="11"/>
      <c r="S207" s="12"/>
      <c r="T207" s="10"/>
      <c r="V207" s="14"/>
      <c r="W207" s="11"/>
      <c r="X207" s="12"/>
      <c r="Y207" s="10"/>
    </row>
    <row r="208" spans="1:25" s="5" customFormat="1" ht="14.45" x14ac:dyDescent="0.35">
      <c r="A208"/>
      <c r="B208"/>
      <c r="C208"/>
      <c r="D208"/>
      <c r="E208"/>
      <c r="F208" s="17"/>
      <c r="G208" s="88">
        <f t="shared" si="20"/>
        <v>43136</v>
      </c>
      <c r="H208" s="89" t="e">
        <f t="shared" si="16"/>
        <v>#N/A</v>
      </c>
      <c r="I208" s="89">
        <f t="shared" si="17"/>
        <v>0.69731481433333331</v>
      </c>
      <c r="J208" s="38">
        <f t="shared" si="18"/>
        <v>0.90413333263999995</v>
      </c>
      <c r="K208" s="34">
        <f>ETo!F224</f>
        <v>43136</v>
      </c>
      <c r="L208" s="35">
        <f>ETo!G224</f>
        <v>5.57</v>
      </c>
      <c r="M208" s="36" t="str">
        <f t="shared" si="19"/>
        <v>OK</v>
      </c>
      <c r="N208" s="9"/>
      <c r="O208" s="10"/>
      <c r="Q208" s="14"/>
      <c r="R208" s="11"/>
      <c r="S208" s="12"/>
      <c r="T208" s="10"/>
      <c r="V208" s="14"/>
      <c r="W208" s="11"/>
      <c r="X208" s="12"/>
      <c r="Y208" s="10"/>
    </row>
    <row r="209" spans="1:25" s="5" customFormat="1" ht="14.45" x14ac:dyDescent="0.35">
      <c r="A209"/>
      <c r="B209"/>
      <c r="C209"/>
      <c r="D209"/>
      <c r="E209"/>
      <c r="F209" s="17"/>
      <c r="G209" s="88">
        <f t="shared" si="20"/>
        <v>43137</v>
      </c>
      <c r="H209" s="89" t="e">
        <f t="shared" si="16"/>
        <v>#N/A</v>
      </c>
      <c r="I209" s="89">
        <f t="shared" si="17"/>
        <v>0.69777777733333335</v>
      </c>
      <c r="J209" s="38">
        <f t="shared" si="18"/>
        <v>0.90479999936000011</v>
      </c>
      <c r="K209" s="34">
        <f>ETo!F225</f>
        <v>43137</v>
      </c>
      <c r="L209" s="35">
        <f>ETo!G225</f>
        <v>5.12</v>
      </c>
      <c r="M209" s="36" t="str">
        <f t="shared" si="19"/>
        <v>OK</v>
      </c>
      <c r="N209" s="9"/>
      <c r="O209" s="10"/>
      <c r="Q209" s="14"/>
      <c r="R209" s="11"/>
      <c r="S209" s="12"/>
      <c r="T209" s="10"/>
      <c r="V209" s="14"/>
      <c r="W209" s="11"/>
      <c r="X209" s="12"/>
      <c r="Y209" s="10"/>
    </row>
    <row r="210" spans="1:25" s="5" customFormat="1" ht="14.45" x14ac:dyDescent="0.35">
      <c r="A210"/>
      <c r="B210"/>
      <c r="C210"/>
      <c r="D210"/>
      <c r="E210"/>
      <c r="F210" s="17"/>
      <c r="G210" s="88">
        <f t="shared" si="20"/>
        <v>43138</v>
      </c>
      <c r="H210" s="89" t="e">
        <f t="shared" si="16"/>
        <v>#N/A</v>
      </c>
      <c r="I210" s="89">
        <f t="shared" si="17"/>
        <v>0.69824074033333339</v>
      </c>
      <c r="J210" s="38">
        <f t="shared" si="18"/>
        <v>0.90546666608000004</v>
      </c>
      <c r="K210" s="34">
        <f>ETo!F226</f>
        <v>43138</v>
      </c>
      <c r="L210" s="35">
        <f>ETo!G226</f>
        <v>4.71</v>
      </c>
      <c r="M210" s="36" t="str">
        <f t="shared" si="19"/>
        <v>OK</v>
      </c>
      <c r="N210" s="9"/>
      <c r="O210" s="10"/>
      <c r="Q210" s="14"/>
      <c r="R210" s="11"/>
      <c r="S210" s="12"/>
      <c r="T210" s="10"/>
      <c r="V210" s="14"/>
      <c r="W210" s="11"/>
      <c r="X210" s="12"/>
      <c r="Y210" s="10"/>
    </row>
    <row r="211" spans="1:25" s="5" customFormat="1" ht="14.45" x14ac:dyDescent="0.35">
      <c r="A211"/>
      <c r="B211"/>
      <c r="C211"/>
      <c r="D211"/>
      <c r="E211"/>
      <c r="F211" s="17"/>
      <c r="G211" s="88">
        <f t="shared" si="20"/>
        <v>43139</v>
      </c>
      <c r="H211" s="89" t="e">
        <f t="shared" si="16"/>
        <v>#N/A</v>
      </c>
      <c r="I211" s="89">
        <f t="shared" si="17"/>
        <v>0.69870370333333343</v>
      </c>
      <c r="J211" s="38">
        <f t="shared" si="18"/>
        <v>0.90613333280000019</v>
      </c>
      <c r="K211" s="34">
        <f>ETo!F227</f>
        <v>43139</v>
      </c>
      <c r="L211" s="35">
        <f>ETo!G227</f>
        <v>5.0599999999999996</v>
      </c>
      <c r="M211" s="36" t="str">
        <f t="shared" si="19"/>
        <v>OK</v>
      </c>
      <c r="N211" s="9"/>
      <c r="O211" s="10"/>
      <c r="Q211" s="14"/>
      <c r="R211" s="11"/>
      <c r="S211" s="12"/>
      <c r="T211" s="10"/>
      <c r="V211" s="14"/>
      <c r="W211" s="11"/>
      <c r="X211" s="12"/>
      <c r="Y211" s="10"/>
    </row>
    <row r="212" spans="1:25" s="5" customFormat="1" ht="14.45" x14ac:dyDescent="0.35">
      <c r="A212"/>
      <c r="B212"/>
      <c r="C212"/>
      <c r="D212"/>
      <c r="E212"/>
      <c r="F212" s="17"/>
      <c r="G212" s="88">
        <f t="shared" si="20"/>
        <v>43140</v>
      </c>
      <c r="H212" s="89" t="e">
        <f t="shared" si="16"/>
        <v>#N/A</v>
      </c>
      <c r="I212" s="89">
        <f t="shared" si="17"/>
        <v>0.69916666633333346</v>
      </c>
      <c r="J212" s="38">
        <f t="shared" si="18"/>
        <v>0.90679999952000012</v>
      </c>
      <c r="K212" s="34">
        <f>ETo!F228</f>
        <v>43140</v>
      </c>
      <c r="L212" s="35">
        <f>ETo!G228</f>
        <v>5.54</v>
      </c>
      <c r="M212" s="36" t="str">
        <f t="shared" si="19"/>
        <v>OK</v>
      </c>
      <c r="N212" s="9"/>
      <c r="O212" s="10"/>
      <c r="Q212" s="14"/>
      <c r="R212" s="11"/>
      <c r="S212" s="12"/>
      <c r="T212" s="10"/>
      <c r="V212" s="14"/>
      <c r="W212" s="11"/>
      <c r="X212" s="12"/>
      <c r="Y212" s="10"/>
    </row>
    <row r="213" spans="1:25" s="5" customFormat="1" ht="14.45" x14ac:dyDescent="0.35">
      <c r="A213"/>
      <c r="B213"/>
      <c r="C213"/>
      <c r="D213"/>
      <c r="E213"/>
      <c r="F213" s="17"/>
      <c r="G213" s="88">
        <f t="shared" si="20"/>
        <v>43141</v>
      </c>
      <c r="H213" s="89" t="e">
        <f t="shared" si="16"/>
        <v>#N/A</v>
      </c>
      <c r="I213" s="89">
        <f t="shared" si="17"/>
        <v>0.6996296293333335</v>
      </c>
      <c r="J213" s="38">
        <f t="shared" si="18"/>
        <v>0.90746666624000027</v>
      </c>
      <c r="K213" s="34">
        <f>ETo!F229</f>
        <v>43141</v>
      </c>
      <c r="L213" s="35">
        <f>ETo!G229</f>
        <v>6.12</v>
      </c>
      <c r="M213" s="36" t="str">
        <f t="shared" si="19"/>
        <v>OK</v>
      </c>
      <c r="N213" s="9"/>
      <c r="O213" s="10"/>
      <c r="Q213" s="14"/>
      <c r="R213" s="11"/>
      <c r="S213" s="12"/>
      <c r="T213" s="10"/>
      <c r="V213" s="14"/>
      <c r="W213" s="11"/>
      <c r="X213" s="12"/>
      <c r="Y213" s="10"/>
    </row>
    <row r="214" spans="1:25" s="5" customFormat="1" ht="14.45" x14ac:dyDescent="0.35">
      <c r="A214"/>
      <c r="B214"/>
      <c r="C214"/>
      <c r="D214"/>
      <c r="E214"/>
      <c r="F214" s="17"/>
      <c r="G214" s="88">
        <f t="shared" si="20"/>
        <v>43142</v>
      </c>
      <c r="H214" s="89" t="e">
        <f t="shared" si="16"/>
        <v>#N/A</v>
      </c>
      <c r="I214" s="89">
        <f t="shared" si="17"/>
        <v>0.70009259233333354</v>
      </c>
      <c r="J214" s="38">
        <f t="shared" si="18"/>
        <v>0.90813333296000021</v>
      </c>
      <c r="K214" s="34">
        <f>ETo!F230</f>
        <v>43142</v>
      </c>
      <c r="L214" s="35">
        <f>ETo!G230</f>
        <v>5.33</v>
      </c>
      <c r="M214" s="36" t="str">
        <f t="shared" si="19"/>
        <v>OK</v>
      </c>
      <c r="N214" s="9"/>
      <c r="O214" s="10"/>
      <c r="Q214" s="14"/>
      <c r="R214" s="11"/>
      <c r="S214" s="12"/>
      <c r="T214" s="10"/>
      <c r="V214" s="14"/>
      <c r="W214" s="11"/>
      <c r="X214" s="12"/>
      <c r="Y214" s="10"/>
    </row>
    <row r="215" spans="1:25" s="5" customFormat="1" ht="14.45" x14ac:dyDescent="0.35">
      <c r="A215"/>
      <c r="B215"/>
      <c r="C215"/>
      <c r="D215"/>
      <c r="E215"/>
      <c r="F215" s="17"/>
      <c r="G215" s="88">
        <f t="shared" si="20"/>
        <v>43143</v>
      </c>
      <c r="H215" s="89" t="e">
        <f t="shared" si="16"/>
        <v>#N/A</v>
      </c>
      <c r="I215" s="89">
        <f t="shared" si="17"/>
        <v>0.70055555533333358</v>
      </c>
      <c r="J215" s="38">
        <f t="shared" si="18"/>
        <v>0.90879999968000036</v>
      </c>
      <c r="K215" s="34">
        <f>ETo!F231</f>
        <v>43143</v>
      </c>
      <c r="L215" s="35">
        <f>ETo!G231</f>
        <v>5.98</v>
      </c>
      <c r="M215" s="36" t="str">
        <f t="shared" si="19"/>
        <v>OK</v>
      </c>
      <c r="N215" s="9"/>
      <c r="O215" s="10"/>
      <c r="Q215" s="14"/>
      <c r="R215" s="11"/>
      <c r="S215" s="12"/>
      <c r="T215" s="10"/>
      <c r="V215" s="14"/>
      <c r="W215" s="11"/>
      <c r="X215" s="12"/>
      <c r="Y215" s="10"/>
    </row>
    <row r="216" spans="1:25" s="5" customFormat="1" ht="14.45" x14ac:dyDescent="0.35">
      <c r="A216"/>
      <c r="B216"/>
      <c r="C216"/>
      <c r="D216"/>
      <c r="E216"/>
      <c r="F216" s="17"/>
      <c r="G216" s="88">
        <f t="shared" si="20"/>
        <v>43144</v>
      </c>
      <c r="H216" s="89" t="e">
        <f t="shared" si="16"/>
        <v>#N/A</v>
      </c>
      <c r="I216" s="89">
        <f t="shared" si="17"/>
        <v>0.70101851833333362</v>
      </c>
      <c r="J216" s="38">
        <f t="shared" si="18"/>
        <v>0.90946666640000029</v>
      </c>
      <c r="K216" s="34">
        <f>ETo!F232</f>
        <v>43144</v>
      </c>
      <c r="L216" s="35">
        <f>ETo!G232</f>
        <v>4.22</v>
      </c>
      <c r="M216" s="36" t="str">
        <f t="shared" si="19"/>
        <v>OK</v>
      </c>
      <c r="N216" s="9"/>
      <c r="O216" s="10"/>
      <c r="Q216" s="14"/>
      <c r="R216" s="11"/>
      <c r="S216" s="12"/>
      <c r="T216" s="10"/>
      <c r="V216" s="14"/>
      <c r="W216" s="11"/>
      <c r="X216" s="12"/>
      <c r="Y216" s="10"/>
    </row>
    <row r="217" spans="1:25" s="5" customFormat="1" ht="14.45" x14ac:dyDescent="0.35">
      <c r="A217"/>
      <c r="B217"/>
      <c r="C217"/>
      <c r="D217"/>
      <c r="E217"/>
      <c r="F217" s="17"/>
      <c r="G217" s="88">
        <f t="shared" si="20"/>
        <v>43145</v>
      </c>
      <c r="H217" s="89" t="e">
        <f t="shared" si="16"/>
        <v>#N/A</v>
      </c>
      <c r="I217" s="89">
        <f t="shared" si="17"/>
        <v>0.70148148133333366</v>
      </c>
      <c r="J217" s="38">
        <f t="shared" si="18"/>
        <v>0.91013333312000044</v>
      </c>
      <c r="K217" s="34">
        <f>ETo!F233</f>
        <v>43145</v>
      </c>
      <c r="L217" s="35">
        <f>ETo!G233</f>
        <v>5.54</v>
      </c>
      <c r="M217" s="36" t="str">
        <f t="shared" si="19"/>
        <v>OK</v>
      </c>
      <c r="N217" s="9"/>
      <c r="O217" s="10"/>
      <c r="Q217" s="14"/>
      <c r="R217" s="11"/>
      <c r="S217" s="12"/>
      <c r="T217" s="10"/>
      <c r="V217" s="14"/>
      <c r="W217" s="11"/>
      <c r="X217" s="12"/>
      <c r="Y217" s="10"/>
    </row>
    <row r="218" spans="1:25" s="5" customFormat="1" ht="14.45" x14ac:dyDescent="0.35">
      <c r="A218"/>
      <c r="B218"/>
      <c r="C218"/>
      <c r="D218"/>
      <c r="E218"/>
      <c r="F218" s="17"/>
      <c r="G218" s="88">
        <f t="shared" si="20"/>
        <v>43146</v>
      </c>
      <c r="H218" s="89" t="e">
        <f t="shared" si="16"/>
        <v>#N/A</v>
      </c>
      <c r="I218" s="89">
        <f t="shared" si="17"/>
        <v>0.70194444433333369</v>
      </c>
      <c r="J218" s="38">
        <f t="shared" si="18"/>
        <v>0.9107999998400006</v>
      </c>
      <c r="K218" s="34">
        <f>ETo!F234</f>
        <v>43146</v>
      </c>
      <c r="L218" s="35">
        <f>ETo!G234</f>
        <v>4.75</v>
      </c>
      <c r="M218" s="36" t="str">
        <f t="shared" si="19"/>
        <v>OK</v>
      </c>
      <c r="N218" s="9"/>
      <c r="O218" s="10"/>
      <c r="Q218" s="14"/>
      <c r="R218" s="11"/>
      <c r="S218" s="12"/>
      <c r="T218" s="10"/>
      <c r="V218" s="14"/>
      <c r="W218" s="11"/>
      <c r="X218" s="12"/>
      <c r="Y218" s="10"/>
    </row>
    <row r="219" spans="1:25" s="5" customFormat="1" ht="14.45" x14ac:dyDescent="0.35">
      <c r="A219"/>
      <c r="B219"/>
      <c r="C219"/>
      <c r="D219"/>
      <c r="E219"/>
      <c r="F219" s="17"/>
      <c r="G219" s="88">
        <f t="shared" si="20"/>
        <v>43147</v>
      </c>
      <c r="H219" s="89" t="e">
        <f t="shared" si="16"/>
        <v>#N/A</v>
      </c>
      <c r="I219" s="89">
        <f t="shared" si="17"/>
        <v>0.70240740733333373</v>
      </c>
      <c r="J219" s="38">
        <f t="shared" si="18"/>
        <v>0.91146666656000053</v>
      </c>
      <c r="K219" s="34">
        <f>ETo!F235</f>
        <v>43147</v>
      </c>
      <c r="L219" s="35">
        <f>ETo!G235</f>
        <v>4.1500000000000004</v>
      </c>
      <c r="M219" s="36" t="str">
        <f t="shared" si="19"/>
        <v>OK</v>
      </c>
      <c r="N219" s="9"/>
      <c r="O219" s="10"/>
      <c r="Q219" s="14"/>
      <c r="R219" s="11"/>
      <c r="S219" s="12"/>
      <c r="T219" s="10"/>
      <c r="V219" s="14"/>
      <c r="W219" s="11"/>
      <c r="X219" s="12"/>
      <c r="Y219" s="10"/>
    </row>
    <row r="220" spans="1:25" s="5" customFormat="1" ht="14.45" x14ac:dyDescent="0.35">
      <c r="A220"/>
      <c r="B220"/>
      <c r="C220"/>
      <c r="D220"/>
      <c r="E220"/>
      <c r="F220" s="17"/>
      <c r="G220" s="88">
        <f t="shared" si="20"/>
        <v>43148</v>
      </c>
      <c r="H220" s="89" t="e">
        <f t="shared" si="16"/>
        <v>#N/A</v>
      </c>
      <c r="I220" s="89">
        <f t="shared" si="17"/>
        <v>0.70287037033333377</v>
      </c>
      <c r="J220" s="38">
        <f t="shared" si="18"/>
        <v>0.91213333328000068</v>
      </c>
      <c r="K220" s="34">
        <f>ETo!F236</f>
        <v>43148</v>
      </c>
      <c r="L220" s="35">
        <f>ETo!G236</f>
        <v>4.32</v>
      </c>
      <c r="M220" s="36" t="str">
        <f t="shared" si="19"/>
        <v>OK</v>
      </c>
      <c r="N220" s="9"/>
      <c r="O220" s="10"/>
      <c r="Q220" s="14"/>
      <c r="R220" s="11"/>
      <c r="S220" s="12"/>
      <c r="T220" s="10"/>
      <c r="V220" s="14"/>
      <c r="W220" s="11"/>
      <c r="X220" s="12"/>
      <c r="Y220" s="10"/>
    </row>
    <row r="221" spans="1:25" s="5" customFormat="1" ht="14.45" x14ac:dyDescent="0.35">
      <c r="A221"/>
      <c r="B221"/>
      <c r="C221"/>
      <c r="D221"/>
      <c r="E221"/>
      <c r="F221" s="17"/>
      <c r="G221" s="88">
        <f t="shared" si="20"/>
        <v>43149</v>
      </c>
      <c r="H221" s="89">
        <f t="shared" si="16"/>
        <v>0.70333333333333303</v>
      </c>
      <c r="I221" s="89">
        <f t="shared" si="17"/>
        <v>0.70333333333333303</v>
      </c>
      <c r="J221" s="38">
        <f t="shared" si="18"/>
        <v>0.9127999999999995</v>
      </c>
      <c r="K221" s="34">
        <f>ETo!F237</f>
        <v>43149</v>
      </c>
      <c r="L221" s="35">
        <f>ETo!G237</f>
        <v>4.95</v>
      </c>
      <c r="M221" s="36" t="str">
        <f t="shared" si="19"/>
        <v>OK</v>
      </c>
      <c r="N221" s="9"/>
      <c r="O221" s="10"/>
      <c r="Q221" s="14"/>
      <c r="R221" s="11"/>
      <c r="S221" s="12"/>
      <c r="T221" s="10"/>
      <c r="V221" s="14"/>
      <c r="W221" s="11"/>
      <c r="X221" s="12"/>
      <c r="Y221" s="10"/>
    </row>
    <row r="222" spans="1:25" s="5" customFormat="1" ht="14.45" x14ac:dyDescent="0.35">
      <c r="A222"/>
      <c r="B222"/>
      <c r="C222"/>
      <c r="D222"/>
      <c r="E222"/>
      <c r="F222" s="17"/>
      <c r="G222" s="88">
        <f t="shared" si="20"/>
        <v>43150</v>
      </c>
      <c r="H222" s="89" t="e">
        <f t="shared" si="16"/>
        <v>#N/A</v>
      </c>
      <c r="I222" s="89">
        <f t="shared" si="17"/>
        <v>0.709259259333333</v>
      </c>
      <c r="J222" s="38">
        <f t="shared" si="18"/>
        <v>0.92133333343999946</v>
      </c>
      <c r="K222" s="34">
        <f>ETo!F238</f>
        <v>43150</v>
      </c>
      <c r="L222" s="35">
        <f>ETo!G238</f>
        <v>4.5999999999999996</v>
      </c>
      <c r="M222" s="36" t="str">
        <f t="shared" si="19"/>
        <v>OK</v>
      </c>
      <c r="N222" s="9"/>
      <c r="O222" s="10"/>
      <c r="Q222" s="14"/>
      <c r="R222" s="11"/>
      <c r="S222" s="12"/>
      <c r="T222" s="10"/>
      <c r="V222" s="14"/>
      <c r="W222" s="11"/>
      <c r="X222" s="12"/>
      <c r="Y222" s="10"/>
    </row>
    <row r="223" spans="1:25" s="5" customFormat="1" ht="14.45" x14ac:dyDescent="0.35">
      <c r="A223"/>
      <c r="B223"/>
      <c r="C223"/>
      <c r="D223"/>
      <c r="E223"/>
      <c r="F223" s="17"/>
      <c r="G223" s="88">
        <f t="shared" si="20"/>
        <v>43151</v>
      </c>
      <c r="H223" s="89" t="e">
        <f t="shared" si="16"/>
        <v>#N/A</v>
      </c>
      <c r="I223" s="89">
        <f t="shared" si="17"/>
        <v>0.71518518533333297</v>
      </c>
      <c r="J223" s="38">
        <f t="shared" si="18"/>
        <v>0.92986666687999942</v>
      </c>
      <c r="K223" s="34">
        <f>ETo!F239</f>
        <v>43151</v>
      </c>
      <c r="L223" s="35">
        <f>ETo!G239</f>
        <v>5.68</v>
      </c>
      <c r="M223" s="36" t="str">
        <f t="shared" si="19"/>
        <v>OK</v>
      </c>
      <c r="N223" s="9"/>
      <c r="O223" s="10"/>
      <c r="Q223" s="14"/>
      <c r="R223" s="11"/>
      <c r="S223" s="12"/>
      <c r="T223" s="10"/>
      <c r="V223" s="14"/>
      <c r="W223" s="11"/>
      <c r="X223" s="12"/>
      <c r="Y223" s="10"/>
    </row>
    <row r="224" spans="1:25" s="5" customFormat="1" ht="14.45" x14ac:dyDescent="0.35">
      <c r="A224"/>
      <c r="B224"/>
      <c r="C224"/>
      <c r="D224"/>
      <c r="E224"/>
      <c r="F224" s="17"/>
      <c r="G224" s="88">
        <f t="shared" si="20"/>
        <v>43152</v>
      </c>
      <c r="H224" s="89" t="e">
        <f t="shared" si="16"/>
        <v>#N/A</v>
      </c>
      <c r="I224" s="89">
        <f t="shared" si="17"/>
        <v>0.72111111133333294</v>
      </c>
      <c r="J224" s="38">
        <f t="shared" si="18"/>
        <v>0.93840000031999937</v>
      </c>
      <c r="K224" s="34">
        <f>ETo!F240</f>
        <v>43152</v>
      </c>
      <c r="L224" s="35">
        <f>ETo!G240</f>
        <v>5.0199999999999996</v>
      </c>
      <c r="M224" s="36" t="str">
        <f t="shared" si="19"/>
        <v>OK</v>
      </c>
      <c r="N224" s="9"/>
      <c r="O224" s="10"/>
      <c r="Q224" s="14"/>
      <c r="R224" s="11"/>
      <c r="S224" s="12"/>
      <c r="T224" s="10"/>
      <c r="V224" s="14"/>
      <c r="W224" s="11"/>
      <c r="X224" s="12"/>
      <c r="Y224" s="10"/>
    </row>
    <row r="225" spans="1:25" s="5" customFormat="1" ht="14.45" x14ac:dyDescent="0.35">
      <c r="A225"/>
      <c r="B225"/>
      <c r="C225"/>
      <c r="D225"/>
      <c r="E225"/>
      <c r="F225" s="17"/>
      <c r="G225" s="88">
        <f t="shared" si="20"/>
        <v>43153</v>
      </c>
      <c r="H225" s="89" t="e">
        <f t="shared" si="16"/>
        <v>#N/A</v>
      </c>
      <c r="I225" s="89">
        <f t="shared" si="17"/>
        <v>0.72703703733333291</v>
      </c>
      <c r="J225" s="38">
        <f t="shared" si="18"/>
        <v>0.94693333375999933</v>
      </c>
      <c r="K225" s="34">
        <f>ETo!F241</f>
        <v>43153</v>
      </c>
      <c r="L225" s="35">
        <f>ETo!G241</f>
        <v>4.9000000000000004</v>
      </c>
      <c r="M225" s="36" t="str">
        <f t="shared" si="19"/>
        <v>OK</v>
      </c>
      <c r="N225" s="9"/>
      <c r="O225" s="10"/>
      <c r="Q225" s="14"/>
      <c r="R225" s="11"/>
      <c r="S225" s="12"/>
      <c r="T225" s="10"/>
      <c r="V225" s="14"/>
      <c r="W225" s="11"/>
      <c r="X225" s="12"/>
      <c r="Y225" s="10"/>
    </row>
    <row r="226" spans="1:25" s="5" customFormat="1" ht="14.45" x14ac:dyDescent="0.35">
      <c r="A226"/>
      <c r="B226"/>
      <c r="C226"/>
      <c r="D226"/>
      <c r="E226"/>
      <c r="F226" s="17"/>
      <c r="G226" s="88">
        <f t="shared" si="20"/>
        <v>43154</v>
      </c>
      <c r="H226" s="89">
        <f t="shared" si="16"/>
        <v>0.732962963333333</v>
      </c>
      <c r="I226" s="89">
        <f t="shared" si="17"/>
        <v>0.732962963333333</v>
      </c>
      <c r="J226" s="38">
        <f t="shared" si="18"/>
        <v>0.95546666719999951</v>
      </c>
      <c r="K226" s="34">
        <f>ETo!F242</f>
        <v>43154</v>
      </c>
      <c r="L226" s="35">
        <f>ETo!G242</f>
        <v>5.27</v>
      </c>
      <c r="M226" s="36" t="str">
        <f t="shared" si="19"/>
        <v>OK</v>
      </c>
      <c r="N226" s="9"/>
      <c r="O226" s="10"/>
      <c r="Q226" s="14"/>
      <c r="R226" s="11"/>
      <c r="S226" s="12"/>
      <c r="T226" s="10"/>
      <c r="V226" s="14"/>
      <c r="W226" s="11"/>
      <c r="X226" s="12"/>
      <c r="Y226" s="10"/>
    </row>
    <row r="227" spans="1:25" s="5" customFormat="1" ht="14.45" x14ac:dyDescent="0.35">
      <c r="A227"/>
      <c r="B227"/>
      <c r="C227"/>
      <c r="D227"/>
      <c r="E227"/>
      <c r="F227" s="17"/>
      <c r="G227" s="88">
        <f t="shared" si="20"/>
        <v>43155</v>
      </c>
      <c r="H227" s="89" t="e">
        <f t="shared" si="16"/>
        <v>#N/A</v>
      </c>
      <c r="I227" s="89">
        <f t="shared" si="17"/>
        <v>0.73062962999999959</v>
      </c>
      <c r="J227" s="38">
        <f t="shared" si="18"/>
        <v>0.95210666719999948</v>
      </c>
      <c r="K227" s="34">
        <f>ETo!F243</f>
        <v>43155</v>
      </c>
      <c r="L227" s="35">
        <f>ETo!G243</f>
        <v>3.65</v>
      </c>
      <c r="M227" s="36" t="str">
        <f t="shared" si="19"/>
        <v>OK</v>
      </c>
      <c r="N227" s="9"/>
      <c r="O227" s="10"/>
      <c r="Q227" s="14"/>
      <c r="R227" s="11"/>
      <c r="S227" s="12"/>
      <c r="T227" s="10"/>
      <c r="V227" s="14"/>
      <c r="W227" s="11"/>
      <c r="X227" s="12"/>
      <c r="Y227" s="10"/>
    </row>
    <row r="228" spans="1:25" s="5" customFormat="1" ht="14.45" x14ac:dyDescent="0.35">
      <c r="A228"/>
      <c r="B228"/>
      <c r="C228"/>
      <c r="D228"/>
      <c r="E228"/>
      <c r="F228" s="17"/>
      <c r="G228" s="88">
        <f t="shared" si="20"/>
        <v>43156</v>
      </c>
      <c r="H228" s="89" t="e">
        <f t="shared" si="16"/>
        <v>#N/A</v>
      </c>
      <c r="I228" s="89">
        <f t="shared" si="17"/>
        <v>0.72829629666666618</v>
      </c>
      <c r="J228" s="38">
        <f t="shared" si="18"/>
        <v>0.94874666719999923</v>
      </c>
      <c r="K228" s="34">
        <f>ETo!F244</f>
        <v>43156</v>
      </c>
      <c r="L228" s="35">
        <f>ETo!G244</f>
        <v>4.43</v>
      </c>
      <c r="M228" s="36" t="str">
        <f t="shared" si="19"/>
        <v>OK</v>
      </c>
      <c r="N228" s="9"/>
      <c r="O228" s="10"/>
      <c r="Q228" s="14"/>
      <c r="R228" s="11"/>
      <c r="S228" s="12"/>
      <c r="T228" s="10"/>
      <c r="V228" s="14"/>
      <c r="W228" s="11"/>
      <c r="X228" s="12"/>
      <c r="Y228" s="10"/>
    </row>
    <row r="229" spans="1:25" s="5" customFormat="1" ht="14.45" x14ac:dyDescent="0.35">
      <c r="A229"/>
      <c r="B229"/>
      <c r="C229"/>
      <c r="D229"/>
      <c r="E229"/>
      <c r="F229" s="17"/>
      <c r="G229" s="88">
        <f t="shared" si="20"/>
        <v>43157</v>
      </c>
      <c r="H229" s="89" t="e">
        <f t="shared" si="16"/>
        <v>#N/A</v>
      </c>
      <c r="I229" s="89">
        <f t="shared" si="17"/>
        <v>0.72596296333333277</v>
      </c>
      <c r="J229" s="38">
        <f t="shared" si="18"/>
        <v>0.9453866671999992</v>
      </c>
      <c r="K229" s="34">
        <f>ETo!F245</f>
        <v>43157</v>
      </c>
      <c r="L229" s="35">
        <f>ETo!G245</f>
        <v>4.2300000000000004</v>
      </c>
      <c r="M229" s="36" t="str">
        <f t="shared" si="19"/>
        <v>OK</v>
      </c>
      <c r="N229" s="9"/>
      <c r="O229" s="10"/>
      <c r="Q229" s="14"/>
      <c r="R229" s="11"/>
      <c r="S229" s="12"/>
      <c r="T229" s="10"/>
      <c r="V229" s="14"/>
      <c r="W229" s="11"/>
      <c r="X229" s="12"/>
      <c r="Y229" s="10"/>
    </row>
    <row r="230" spans="1:25" s="5" customFormat="1" ht="14.45" x14ac:dyDescent="0.35">
      <c r="A230"/>
      <c r="B230"/>
      <c r="C230"/>
      <c r="D230"/>
      <c r="E230"/>
      <c r="F230" s="17"/>
      <c r="G230" s="88">
        <f t="shared" si="20"/>
        <v>43158</v>
      </c>
      <c r="H230" s="89" t="e">
        <f t="shared" si="16"/>
        <v>#N/A</v>
      </c>
      <c r="I230" s="89">
        <f t="shared" si="17"/>
        <v>0.72362962999999936</v>
      </c>
      <c r="J230" s="38">
        <f t="shared" si="18"/>
        <v>0.94202666719999917</v>
      </c>
      <c r="K230" s="34">
        <f>ETo!F246</f>
        <v>43158</v>
      </c>
      <c r="L230" s="35">
        <f>ETo!G246</f>
        <v>4.26</v>
      </c>
      <c r="M230" s="36" t="str">
        <f t="shared" si="19"/>
        <v>OK</v>
      </c>
      <c r="N230" s="9"/>
      <c r="O230" s="10"/>
      <c r="Q230" s="14"/>
      <c r="R230" s="11"/>
      <c r="S230" s="12"/>
      <c r="T230" s="10"/>
      <c r="V230" s="14"/>
      <c r="W230" s="11"/>
      <c r="X230" s="12"/>
      <c r="Y230" s="10"/>
    </row>
    <row r="231" spans="1:25" s="5" customFormat="1" ht="14.45" x14ac:dyDescent="0.35">
      <c r="A231"/>
      <c r="B231"/>
      <c r="C231"/>
      <c r="D231"/>
      <c r="E231"/>
      <c r="F231" s="17"/>
      <c r="G231" s="88">
        <f t="shared" si="20"/>
        <v>43159</v>
      </c>
      <c r="H231" s="89" t="e">
        <f t="shared" si="16"/>
        <v>#N/A</v>
      </c>
      <c r="I231" s="89">
        <f t="shared" si="17"/>
        <v>0.72129629666666595</v>
      </c>
      <c r="J231" s="38">
        <f t="shared" si="18"/>
        <v>0.93866666719999892</v>
      </c>
      <c r="K231" s="34">
        <f>ETo!F247</f>
        <v>43159</v>
      </c>
      <c r="L231" s="35">
        <f>ETo!G247</f>
        <v>4.67</v>
      </c>
      <c r="M231" s="36" t="str">
        <f t="shared" si="19"/>
        <v>OK</v>
      </c>
      <c r="N231" s="9"/>
      <c r="O231" s="10"/>
      <c r="Q231" s="14"/>
      <c r="R231" s="11"/>
      <c r="S231" s="12"/>
      <c r="T231" s="10"/>
      <c r="V231" s="14"/>
      <c r="W231" s="11"/>
      <c r="X231" s="12"/>
      <c r="Y231" s="10"/>
    </row>
    <row r="232" spans="1:25" s="5" customFormat="1" ht="14.45" x14ac:dyDescent="0.35">
      <c r="A232"/>
      <c r="B232"/>
      <c r="C232"/>
      <c r="D232"/>
      <c r="E232"/>
      <c r="F232" s="17"/>
      <c r="G232" s="88">
        <f t="shared" si="20"/>
        <v>43160</v>
      </c>
      <c r="H232" s="89" t="e">
        <f t="shared" si="16"/>
        <v>#N/A</v>
      </c>
      <c r="I232" s="89">
        <f t="shared" si="17"/>
        <v>0.71896296333333254</v>
      </c>
      <c r="J232" s="38">
        <f t="shared" si="18"/>
        <v>0.93530666719999889</v>
      </c>
      <c r="K232" s="34">
        <f>ETo!F248</f>
        <v>43160</v>
      </c>
      <c r="L232" s="35">
        <f>ETo!G248</f>
        <v>4.54</v>
      </c>
      <c r="M232" s="36" t="str">
        <f t="shared" si="19"/>
        <v>OK</v>
      </c>
      <c r="N232" s="9"/>
      <c r="O232" s="10"/>
      <c r="Q232" s="14"/>
      <c r="R232" s="11"/>
      <c r="S232" s="12"/>
      <c r="T232" s="10"/>
      <c r="V232" s="14"/>
      <c r="W232" s="11"/>
      <c r="X232" s="12"/>
      <c r="Y232" s="10"/>
    </row>
    <row r="233" spans="1:25" s="5" customFormat="1" ht="14.45" x14ac:dyDescent="0.35">
      <c r="A233"/>
      <c r="B233"/>
      <c r="C233"/>
      <c r="D233"/>
      <c r="E233"/>
      <c r="F233" s="17"/>
      <c r="G233" s="88">
        <f t="shared" si="20"/>
        <v>43161</v>
      </c>
      <c r="H233" s="89" t="e">
        <f t="shared" si="16"/>
        <v>#N/A</v>
      </c>
      <c r="I233" s="89">
        <f t="shared" si="17"/>
        <v>0.71662962999999913</v>
      </c>
      <c r="J233" s="38">
        <f t="shared" si="18"/>
        <v>0.93194666719999864</v>
      </c>
      <c r="K233" s="34">
        <f>ETo!F249</f>
        <v>43161</v>
      </c>
      <c r="L233" s="35">
        <f>ETo!G249</f>
        <v>3.85</v>
      </c>
      <c r="M233" s="36" t="str">
        <f t="shared" si="19"/>
        <v>OK</v>
      </c>
      <c r="N233" s="9"/>
      <c r="O233" s="10"/>
      <c r="Q233" s="14"/>
      <c r="R233" s="11"/>
      <c r="S233" s="12"/>
      <c r="T233" s="10"/>
      <c r="V233" s="14"/>
      <c r="W233" s="11"/>
      <c r="X233" s="12"/>
      <c r="Y233" s="10"/>
    </row>
    <row r="234" spans="1:25" s="5" customFormat="1" ht="14.45" x14ac:dyDescent="0.35">
      <c r="A234"/>
      <c r="B234"/>
      <c r="C234"/>
      <c r="D234"/>
      <c r="E234"/>
      <c r="F234" s="17"/>
      <c r="G234" s="88">
        <f t="shared" si="20"/>
        <v>43162</v>
      </c>
      <c r="H234" s="89" t="e">
        <f t="shared" si="16"/>
        <v>#N/A</v>
      </c>
      <c r="I234" s="89">
        <f t="shared" si="17"/>
        <v>0.71429629666666572</v>
      </c>
      <c r="J234" s="38">
        <f t="shared" si="18"/>
        <v>0.92858666719999861</v>
      </c>
      <c r="K234" s="34">
        <f>ETo!F250</f>
        <v>43162</v>
      </c>
      <c r="L234" s="35">
        <f>ETo!G250</f>
        <v>3.13</v>
      </c>
      <c r="M234" s="36" t="str">
        <f t="shared" si="19"/>
        <v>OK</v>
      </c>
      <c r="N234" s="9"/>
      <c r="O234" s="10"/>
      <c r="Q234" s="14"/>
      <c r="R234" s="11"/>
      <c r="S234" s="12"/>
      <c r="T234" s="10"/>
      <c r="V234" s="14"/>
      <c r="W234" s="11"/>
      <c r="X234" s="12"/>
      <c r="Y234" s="10"/>
    </row>
    <row r="235" spans="1:25" s="5" customFormat="1" ht="14.45" x14ac:dyDescent="0.35">
      <c r="A235"/>
      <c r="B235"/>
      <c r="C235"/>
      <c r="D235"/>
      <c r="E235"/>
      <c r="F235" s="17"/>
      <c r="G235" s="88">
        <f t="shared" si="20"/>
        <v>43163</v>
      </c>
      <c r="H235" s="89" t="e">
        <f t="shared" si="16"/>
        <v>#N/A</v>
      </c>
      <c r="I235" s="89">
        <f t="shared" si="17"/>
        <v>0.71196296333333231</v>
      </c>
      <c r="J235" s="38">
        <f t="shared" si="18"/>
        <v>0.92522666719999858</v>
      </c>
      <c r="K235" s="34">
        <f>ETo!F251</f>
        <v>43163</v>
      </c>
      <c r="L235" s="35">
        <f>ETo!G251</f>
        <v>4.3499999999999996</v>
      </c>
      <c r="M235" s="36" t="str">
        <f t="shared" si="19"/>
        <v>OK</v>
      </c>
      <c r="N235" s="9"/>
      <c r="O235" s="10"/>
      <c r="Q235" s="14"/>
      <c r="R235" s="11"/>
      <c r="S235" s="12"/>
      <c r="T235" s="10"/>
      <c r="V235" s="14"/>
      <c r="W235" s="11"/>
      <c r="X235" s="12"/>
      <c r="Y235" s="10"/>
    </row>
    <row r="236" spans="1:25" s="5" customFormat="1" ht="14.45" x14ac:dyDescent="0.35">
      <c r="A236"/>
      <c r="B236"/>
      <c r="C236"/>
      <c r="D236"/>
      <c r="E236"/>
      <c r="F236" s="17"/>
      <c r="G236" s="88">
        <f t="shared" si="20"/>
        <v>43164</v>
      </c>
      <c r="H236" s="89">
        <f t="shared" si="16"/>
        <v>0.70962962999999901</v>
      </c>
      <c r="I236" s="89">
        <f t="shared" si="17"/>
        <v>0.70962962999999901</v>
      </c>
      <c r="J236" s="38">
        <f t="shared" si="18"/>
        <v>0.92186666719999855</v>
      </c>
      <c r="K236" s="34">
        <f>ETo!F252</f>
        <v>43164</v>
      </c>
      <c r="L236" s="35">
        <f>ETo!G252</f>
        <v>4.1399999999999997</v>
      </c>
      <c r="M236" s="36" t="str">
        <f t="shared" si="19"/>
        <v>OK</v>
      </c>
      <c r="N236" s="9"/>
      <c r="O236" s="10"/>
      <c r="Q236" s="14"/>
      <c r="R236" s="11"/>
      <c r="S236" s="12"/>
      <c r="T236" s="10"/>
      <c r="V236" s="14"/>
      <c r="W236" s="11"/>
      <c r="X236" s="12"/>
      <c r="Y236" s="10"/>
    </row>
    <row r="237" spans="1:25" s="5" customFormat="1" ht="14.45" x14ac:dyDescent="0.35">
      <c r="A237"/>
      <c r="B237"/>
      <c r="C237"/>
      <c r="D237"/>
      <c r="E237"/>
      <c r="F237" s="17"/>
      <c r="G237" s="88">
        <f t="shared" si="20"/>
        <v>43165</v>
      </c>
      <c r="H237" s="89" t="e">
        <f t="shared" si="16"/>
        <v>#N/A</v>
      </c>
      <c r="I237" s="89">
        <f t="shared" si="17"/>
        <v>0.71585185266666584</v>
      </c>
      <c r="J237" s="38">
        <f t="shared" si="18"/>
        <v>0.9308266678399989</v>
      </c>
      <c r="K237" s="34">
        <f>ETo!F253</f>
        <v>43165</v>
      </c>
      <c r="L237" s="35">
        <f>ETo!G253</f>
        <v>3.3</v>
      </c>
      <c r="M237" s="36" t="str">
        <f t="shared" si="19"/>
        <v>OK</v>
      </c>
      <c r="N237" s="9"/>
      <c r="O237" s="10"/>
      <c r="Q237" s="14"/>
      <c r="R237" s="11"/>
      <c r="S237" s="12"/>
      <c r="T237" s="10"/>
      <c r="V237" s="14"/>
      <c r="W237" s="11"/>
      <c r="X237" s="12"/>
      <c r="Y237" s="10"/>
    </row>
    <row r="238" spans="1:25" s="5" customFormat="1" ht="14.45" x14ac:dyDescent="0.35">
      <c r="A238"/>
      <c r="B238"/>
      <c r="C238"/>
      <c r="D238"/>
      <c r="E238"/>
      <c r="F238" s="17"/>
      <c r="G238" s="88">
        <f t="shared" si="20"/>
        <v>43166</v>
      </c>
      <c r="H238" s="89" t="e">
        <f t="shared" si="16"/>
        <v>#N/A</v>
      </c>
      <c r="I238" s="89">
        <f t="shared" si="17"/>
        <v>0.72207407533333268</v>
      </c>
      <c r="J238" s="38">
        <f t="shared" si="18"/>
        <v>0.93978666847999903</v>
      </c>
      <c r="K238" s="34">
        <f>ETo!F254</f>
        <v>43166</v>
      </c>
      <c r="L238" s="35">
        <f>ETo!G254</f>
        <v>4.2300000000000004</v>
      </c>
      <c r="M238" s="36" t="str">
        <f t="shared" si="19"/>
        <v>OK</v>
      </c>
      <c r="N238" s="9"/>
      <c r="O238" s="10"/>
      <c r="Q238" s="14"/>
      <c r="R238" s="11"/>
      <c r="S238" s="12"/>
      <c r="T238" s="10"/>
      <c r="V238" s="14"/>
      <c r="W238" s="11"/>
      <c r="X238" s="12"/>
      <c r="Y238" s="10"/>
    </row>
    <row r="239" spans="1:25" s="5" customFormat="1" ht="14.45" x14ac:dyDescent="0.35">
      <c r="A239"/>
      <c r="B239"/>
      <c r="C239"/>
      <c r="D239"/>
      <c r="E239"/>
      <c r="F239" s="17"/>
      <c r="G239" s="88">
        <f t="shared" si="20"/>
        <v>43167</v>
      </c>
      <c r="H239" s="89" t="e">
        <f t="shared" si="16"/>
        <v>#N/A</v>
      </c>
      <c r="I239" s="89">
        <f t="shared" si="17"/>
        <v>0.72829629799999951</v>
      </c>
      <c r="J239" s="38">
        <f t="shared" si="18"/>
        <v>0.94874666911999939</v>
      </c>
      <c r="K239" s="34">
        <f>ETo!F255</f>
        <v>43167</v>
      </c>
      <c r="L239" s="35">
        <f>ETo!G255</f>
        <v>4.41</v>
      </c>
      <c r="M239" s="36" t="str">
        <f t="shared" si="19"/>
        <v>OK</v>
      </c>
      <c r="N239" s="9"/>
      <c r="O239" s="10"/>
      <c r="Q239" s="14"/>
      <c r="R239" s="11"/>
      <c r="S239" s="12"/>
      <c r="T239" s="10"/>
      <c r="V239" s="14"/>
      <c r="W239" s="11"/>
      <c r="X239" s="12"/>
      <c r="Y239" s="10"/>
    </row>
    <row r="240" spans="1:25" s="5" customFormat="1" ht="14.45" x14ac:dyDescent="0.35">
      <c r="A240"/>
      <c r="B240"/>
      <c r="C240"/>
      <c r="D240"/>
      <c r="E240"/>
      <c r="F240" s="17"/>
      <c r="G240" s="88">
        <f t="shared" si="20"/>
        <v>43168</v>
      </c>
      <c r="H240" s="89" t="e">
        <f t="shared" si="16"/>
        <v>#N/A</v>
      </c>
      <c r="I240" s="89">
        <f t="shared" si="17"/>
        <v>0.73451852066666634</v>
      </c>
      <c r="J240" s="38">
        <f t="shared" si="18"/>
        <v>0.95770666975999952</v>
      </c>
      <c r="K240" s="34">
        <f>ETo!F256</f>
        <v>43168</v>
      </c>
      <c r="L240" s="35">
        <f>ETo!G256</f>
        <v>4.6100000000000003</v>
      </c>
      <c r="M240" s="36" t="str">
        <f t="shared" si="19"/>
        <v>OK</v>
      </c>
      <c r="N240" s="9"/>
      <c r="O240" s="10"/>
      <c r="Q240" s="14"/>
      <c r="R240" s="11"/>
      <c r="S240" s="12"/>
      <c r="T240" s="10"/>
      <c r="V240" s="14"/>
      <c r="W240" s="11"/>
      <c r="X240" s="12"/>
      <c r="Y240" s="10"/>
    </row>
    <row r="241" spans="1:25" s="5" customFormat="1" ht="14.45" x14ac:dyDescent="0.35">
      <c r="A241"/>
      <c r="B241"/>
      <c r="C241"/>
      <c r="D241"/>
      <c r="E241"/>
      <c r="F241" s="17"/>
      <c r="G241" s="88">
        <f t="shared" si="20"/>
        <v>43169</v>
      </c>
      <c r="H241" s="89">
        <f t="shared" si="16"/>
        <v>0.74074074333333295</v>
      </c>
      <c r="I241" s="89">
        <f t="shared" si="17"/>
        <v>0.74074074333333295</v>
      </c>
      <c r="J241" s="38">
        <f t="shared" si="18"/>
        <v>0.96666667039999943</v>
      </c>
      <c r="K241" s="34">
        <f>ETo!F257</f>
        <v>43169</v>
      </c>
      <c r="L241" s="35">
        <f>ETo!G257</f>
        <v>4.97</v>
      </c>
      <c r="M241" s="36" t="str">
        <f t="shared" si="19"/>
        <v>OK</v>
      </c>
      <c r="N241" s="9"/>
      <c r="O241" s="10"/>
      <c r="Q241" s="14"/>
      <c r="R241" s="11"/>
      <c r="S241" s="12"/>
      <c r="T241" s="10"/>
      <c r="V241" s="14"/>
      <c r="W241" s="11"/>
      <c r="X241" s="12"/>
      <c r="Y241" s="10"/>
    </row>
    <row r="242" spans="1:25" s="5" customFormat="1" ht="14.45" x14ac:dyDescent="0.35">
      <c r="A242"/>
      <c r="B242"/>
      <c r="C242"/>
      <c r="D242"/>
      <c r="E242"/>
      <c r="F242" s="17"/>
      <c r="G242" s="88">
        <f t="shared" si="20"/>
        <v>43170</v>
      </c>
      <c r="H242" s="89" t="e">
        <f t="shared" si="16"/>
        <v>#N/A</v>
      </c>
      <c r="I242" s="89">
        <f t="shared" si="17"/>
        <v>0.73888889066666619</v>
      </c>
      <c r="J242" s="38">
        <f t="shared" si="18"/>
        <v>0.9640000025599994</v>
      </c>
      <c r="K242" s="34">
        <f>ETo!F258</f>
        <v>43170</v>
      </c>
      <c r="L242" s="35">
        <f>ETo!G258</f>
        <v>5.15</v>
      </c>
      <c r="M242" s="36" t="str">
        <f t="shared" si="19"/>
        <v>OK</v>
      </c>
      <c r="N242" s="9"/>
      <c r="O242" s="10"/>
      <c r="Q242" s="14"/>
      <c r="R242" s="11"/>
      <c r="S242" s="12"/>
      <c r="T242" s="10"/>
      <c r="V242" s="14"/>
      <c r="W242" s="11"/>
      <c r="X242" s="12"/>
      <c r="Y242" s="10"/>
    </row>
    <row r="243" spans="1:25" s="5" customFormat="1" ht="14.45" x14ac:dyDescent="0.35">
      <c r="A243"/>
      <c r="B243"/>
      <c r="C243"/>
      <c r="D243"/>
      <c r="E243"/>
      <c r="F243" s="17"/>
      <c r="G243" s="88">
        <f t="shared" si="20"/>
        <v>43171</v>
      </c>
      <c r="H243" s="89" t="e">
        <f t="shared" si="16"/>
        <v>#N/A</v>
      </c>
      <c r="I243" s="89">
        <f t="shared" si="17"/>
        <v>0.73703703799999942</v>
      </c>
      <c r="J243" s="38">
        <f t="shared" si="18"/>
        <v>0.96133333471999916</v>
      </c>
      <c r="K243" s="34">
        <f>ETo!F259</f>
        <v>43171</v>
      </c>
      <c r="L243" s="35">
        <f>ETo!G259</f>
        <v>4.33</v>
      </c>
      <c r="M243" s="36" t="str">
        <f t="shared" si="19"/>
        <v>OK</v>
      </c>
      <c r="N243" s="9"/>
      <c r="O243" s="10"/>
      <c r="Q243" s="14"/>
      <c r="R243" s="11"/>
      <c r="S243" s="12"/>
      <c r="T243" s="10"/>
      <c r="V243" s="14"/>
      <c r="W243" s="11"/>
      <c r="X243" s="12"/>
      <c r="Y243" s="10"/>
    </row>
    <row r="244" spans="1:25" s="5" customFormat="1" ht="14.45" x14ac:dyDescent="0.35">
      <c r="A244"/>
      <c r="B244"/>
      <c r="C244"/>
      <c r="D244"/>
      <c r="E244"/>
      <c r="F244" s="17"/>
      <c r="G244" s="88">
        <f t="shared" si="20"/>
        <v>43172</v>
      </c>
      <c r="H244" s="89" t="e">
        <f t="shared" si="16"/>
        <v>#N/A</v>
      </c>
      <c r="I244" s="89">
        <f t="shared" si="17"/>
        <v>0.73518518533333266</v>
      </c>
      <c r="J244" s="38">
        <f t="shared" si="18"/>
        <v>0.95866666687999891</v>
      </c>
      <c r="K244" s="34">
        <f>ETo!F260</f>
        <v>43172</v>
      </c>
      <c r="L244" s="35">
        <f>ETo!G260</f>
        <v>4.38</v>
      </c>
      <c r="M244" s="36" t="str">
        <f t="shared" si="19"/>
        <v>OK</v>
      </c>
      <c r="N244" s="9"/>
      <c r="O244" s="10"/>
      <c r="Q244" s="14"/>
      <c r="R244" s="11"/>
      <c r="S244" s="12"/>
      <c r="T244" s="10"/>
      <c r="V244" s="14"/>
      <c r="W244" s="11"/>
      <c r="X244" s="12"/>
      <c r="Y244" s="10"/>
    </row>
    <row r="245" spans="1:25" s="5" customFormat="1" ht="14.45" x14ac:dyDescent="0.35">
      <c r="A245"/>
      <c r="B245"/>
      <c r="C245"/>
      <c r="D245"/>
      <c r="E245"/>
      <c r="F245" s="17"/>
      <c r="G245" s="88">
        <f t="shared" si="20"/>
        <v>43173</v>
      </c>
      <c r="H245" s="89" t="e">
        <f t="shared" si="16"/>
        <v>#N/A</v>
      </c>
      <c r="I245" s="89">
        <f t="shared" si="17"/>
        <v>0.73333333266666589</v>
      </c>
      <c r="J245" s="38">
        <f t="shared" si="18"/>
        <v>0.95599999903999888</v>
      </c>
      <c r="K245" s="34">
        <f>ETo!F261</f>
        <v>43173</v>
      </c>
      <c r="L245" s="35">
        <f>ETo!G261</f>
        <v>5.24</v>
      </c>
      <c r="M245" s="36" t="str">
        <f t="shared" si="19"/>
        <v>OK</v>
      </c>
      <c r="N245" s="9"/>
      <c r="O245" s="10"/>
      <c r="Q245" s="14"/>
      <c r="R245" s="11"/>
      <c r="S245" s="12"/>
      <c r="T245" s="10"/>
      <c r="V245" s="14"/>
      <c r="W245" s="11"/>
      <c r="X245" s="12"/>
      <c r="Y245" s="10"/>
    </row>
    <row r="246" spans="1:25" s="5" customFormat="1" ht="14.45" x14ac:dyDescent="0.35">
      <c r="A246"/>
      <c r="B246"/>
      <c r="C246"/>
      <c r="D246"/>
      <c r="E246"/>
      <c r="F246" s="17"/>
      <c r="G246" s="88">
        <f t="shared" si="20"/>
        <v>43174</v>
      </c>
      <c r="H246" s="89">
        <f t="shared" si="16"/>
        <v>0.73148147999999902</v>
      </c>
      <c r="I246" s="89">
        <f t="shared" si="17"/>
        <v>0.73148147999999902</v>
      </c>
      <c r="J246" s="38">
        <f t="shared" si="18"/>
        <v>0.95333333119999863</v>
      </c>
      <c r="K246" s="34">
        <f>ETo!F262</f>
        <v>43174</v>
      </c>
      <c r="L246" s="35">
        <f>ETo!G262</f>
        <v>5</v>
      </c>
      <c r="M246" s="36" t="str">
        <f t="shared" si="19"/>
        <v>OK</v>
      </c>
      <c r="N246" s="9"/>
      <c r="O246" s="10"/>
      <c r="Q246" s="14"/>
      <c r="R246" s="11"/>
      <c r="S246" s="12"/>
      <c r="T246" s="10"/>
      <c r="V246" s="14"/>
      <c r="W246" s="11"/>
      <c r="X246" s="12"/>
      <c r="Y246" s="10"/>
    </row>
    <row r="247" spans="1:25" s="5" customFormat="1" ht="14.45" x14ac:dyDescent="0.35">
      <c r="A247"/>
      <c r="B247"/>
      <c r="C247"/>
      <c r="D247"/>
      <c r="E247"/>
      <c r="F247" s="17"/>
      <c r="G247" s="88">
        <f t="shared" si="20"/>
        <v>43175</v>
      </c>
      <c r="H247" s="89" t="e">
        <f t="shared" si="16"/>
        <v>#N/A</v>
      </c>
      <c r="I247" s="89">
        <f t="shared" si="17"/>
        <v>0.73081481399999926</v>
      </c>
      <c r="J247" s="38">
        <f t="shared" si="18"/>
        <v>0.95237333215999886</v>
      </c>
      <c r="K247" s="34">
        <f>ETo!F263</f>
        <v>43175</v>
      </c>
      <c r="L247" s="35">
        <f>ETo!G263</f>
        <v>4.17</v>
      </c>
      <c r="M247" s="36" t="str">
        <f t="shared" si="19"/>
        <v>OK</v>
      </c>
      <c r="N247" s="9"/>
      <c r="O247" s="10"/>
      <c r="Q247" s="14"/>
      <c r="R247" s="11"/>
      <c r="S247" s="12"/>
      <c r="T247" s="10"/>
      <c r="V247" s="14"/>
      <c r="W247" s="11"/>
      <c r="X247" s="12"/>
      <c r="Y247" s="10"/>
    </row>
    <row r="248" spans="1:25" s="5" customFormat="1" ht="14.45" x14ac:dyDescent="0.35">
      <c r="A248"/>
      <c r="B248"/>
      <c r="C248"/>
      <c r="D248"/>
      <c r="E248"/>
      <c r="F248" s="17"/>
      <c r="G248" s="88">
        <f t="shared" si="20"/>
        <v>43176</v>
      </c>
      <c r="H248" s="89" t="e">
        <f t="shared" si="16"/>
        <v>#N/A</v>
      </c>
      <c r="I248" s="89">
        <f t="shared" si="17"/>
        <v>0.7301481479999995</v>
      </c>
      <c r="J248" s="38">
        <f t="shared" si="18"/>
        <v>0.95141333311999932</v>
      </c>
      <c r="K248" s="34">
        <f>ETo!F264</f>
        <v>43176</v>
      </c>
      <c r="L248" s="35">
        <f>ETo!G264</f>
        <v>4.93</v>
      </c>
      <c r="M248" s="36" t="str">
        <f t="shared" si="19"/>
        <v>OK</v>
      </c>
      <c r="N248" s="9"/>
      <c r="O248" s="10"/>
      <c r="Q248" s="14"/>
      <c r="R248" s="11"/>
      <c r="S248" s="12"/>
      <c r="T248" s="10"/>
      <c r="V248" s="14"/>
      <c r="W248" s="11"/>
      <c r="X248" s="12"/>
      <c r="Y248" s="10"/>
    </row>
    <row r="249" spans="1:25" s="5" customFormat="1" ht="14.45" x14ac:dyDescent="0.35">
      <c r="A249"/>
      <c r="B249"/>
      <c r="C249"/>
      <c r="D249"/>
      <c r="E249"/>
      <c r="F249" s="17"/>
      <c r="G249" s="88">
        <f t="shared" si="20"/>
        <v>43177</v>
      </c>
      <c r="H249" s="89" t="e">
        <f t="shared" si="16"/>
        <v>#N/A</v>
      </c>
      <c r="I249" s="89">
        <f t="shared" si="17"/>
        <v>0.72948148199999974</v>
      </c>
      <c r="J249" s="38">
        <f t="shared" si="18"/>
        <v>0.95045333407999955</v>
      </c>
      <c r="K249" s="34">
        <f>ETo!F265</f>
        <v>43177</v>
      </c>
      <c r="L249" s="35">
        <f>ETo!G265</f>
        <v>4.6399999999999997</v>
      </c>
      <c r="M249" s="36" t="str">
        <f t="shared" si="19"/>
        <v>OK</v>
      </c>
      <c r="N249" s="9"/>
      <c r="O249" s="10"/>
      <c r="Q249" s="14"/>
      <c r="R249" s="11"/>
      <c r="S249" s="12"/>
      <c r="T249" s="10"/>
      <c r="V249" s="14"/>
      <c r="W249" s="11"/>
      <c r="X249" s="12"/>
      <c r="Y249" s="10"/>
    </row>
    <row r="250" spans="1:25" s="5" customFormat="1" ht="14.45" x14ac:dyDescent="0.35">
      <c r="A250"/>
      <c r="B250"/>
      <c r="C250"/>
      <c r="D250"/>
      <c r="E250"/>
      <c r="F250" s="17"/>
      <c r="G250" s="88">
        <f t="shared" si="20"/>
        <v>43178</v>
      </c>
      <c r="H250" s="89" t="e">
        <f t="shared" si="16"/>
        <v>#N/A</v>
      </c>
      <c r="I250" s="89">
        <f t="shared" si="17"/>
        <v>0.72881481599999998</v>
      </c>
      <c r="J250" s="38">
        <f t="shared" si="18"/>
        <v>0.94949333504</v>
      </c>
      <c r="K250" s="34">
        <f>ETo!F266</f>
        <v>43178</v>
      </c>
      <c r="L250" s="35">
        <f>ETo!G266</f>
        <v>4.3600000000000003</v>
      </c>
      <c r="M250" s="36" t="str">
        <f t="shared" si="19"/>
        <v>OK</v>
      </c>
      <c r="N250" s="9"/>
      <c r="O250" s="10"/>
      <c r="Q250" s="14"/>
      <c r="R250" s="11"/>
      <c r="S250" s="12"/>
      <c r="T250" s="10"/>
      <c r="V250" s="14"/>
      <c r="W250" s="11"/>
      <c r="X250" s="12"/>
      <c r="Y250" s="10"/>
    </row>
    <row r="251" spans="1:25" s="5" customFormat="1" ht="14.45" x14ac:dyDescent="0.35">
      <c r="A251"/>
      <c r="B251"/>
      <c r="C251"/>
      <c r="D251"/>
      <c r="E251"/>
      <c r="F251" s="17"/>
      <c r="G251" s="88">
        <f t="shared" si="20"/>
        <v>43179</v>
      </c>
      <c r="H251" s="89">
        <f t="shared" si="16"/>
        <v>0.72814814999999999</v>
      </c>
      <c r="I251" s="89">
        <f t="shared" si="17"/>
        <v>0.72814814999999999</v>
      </c>
      <c r="J251" s="38">
        <f t="shared" si="18"/>
        <v>0.948533336</v>
      </c>
      <c r="K251" s="34">
        <f>ETo!F267</f>
        <v>43179</v>
      </c>
      <c r="L251" s="35">
        <f>ETo!G267</f>
        <v>4.4000000000000004</v>
      </c>
      <c r="M251" s="36" t="str">
        <f t="shared" si="19"/>
        <v>OK</v>
      </c>
      <c r="N251" s="9"/>
      <c r="O251" s="10"/>
      <c r="Q251" s="14"/>
      <c r="R251" s="11"/>
      <c r="S251" s="12"/>
      <c r="T251" s="10"/>
      <c r="V251" s="14"/>
      <c r="W251" s="11"/>
      <c r="X251" s="12"/>
      <c r="Y251" s="10"/>
    </row>
    <row r="252" spans="1:25" s="5" customFormat="1" ht="14.45" x14ac:dyDescent="0.35">
      <c r="A252"/>
      <c r="B252"/>
      <c r="C252"/>
      <c r="D252"/>
      <c r="E252"/>
      <c r="F252" s="17"/>
      <c r="G252" s="88">
        <f t="shared" si="20"/>
        <v>43180</v>
      </c>
      <c r="H252" s="89" t="e">
        <f t="shared" si="16"/>
        <v>#N/A</v>
      </c>
      <c r="I252" s="89">
        <f t="shared" si="17"/>
        <v>0.72792592733333317</v>
      </c>
      <c r="J252" s="38">
        <f t="shared" si="18"/>
        <v>0.94821333535999985</v>
      </c>
      <c r="K252" s="34">
        <f>ETo!F268</f>
        <v>43180</v>
      </c>
      <c r="L252" s="35">
        <f>ETo!G268</f>
        <v>3.8</v>
      </c>
      <c r="M252" s="36" t="str">
        <f t="shared" si="19"/>
        <v>OK</v>
      </c>
      <c r="N252" s="9"/>
      <c r="O252" s="10"/>
      <c r="Q252" s="14"/>
      <c r="R252" s="11"/>
      <c r="S252" s="12"/>
      <c r="T252" s="10"/>
      <c r="V252" s="14"/>
      <c r="W252" s="11"/>
      <c r="X252" s="12"/>
      <c r="Y252" s="10"/>
    </row>
    <row r="253" spans="1:25" s="5" customFormat="1" ht="14.45" x14ac:dyDescent="0.35">
      <c r="A253"/>
      <c r="B253"/>
      <c r="C253"/>
      <c r="D253"/>
      <c r="E253"/>
      <c r="F253" s="17"/>
      <c r="G253" s="88">
        <f t="shared" si="20"/>
        <v>43181</v>
      </c>
      <c r="H253" s="89" t="e">
        <f t="shared" si="16"/>
        <v>#N/A</v>
      </c>
      <c r="I253" s="89">
        <f t="shared" si="17"/>
        <v>0.72770370466666634</v>
      </c>
      <c r="J253" s="38">
        <f t="shared" si="18"/>
        <v>0.94789333471999948</v>
      </c>
      <c r="K253" s="34">
        <f>ETo!F269</f>
        <v>43181</v>
      </c>
      <c r="L253" s="35">
        <f>ETo!G269</f>
        <v>5.2</v>
      </c>
      <c r="M253" s="36" t="str">
        <f t="shared" si="19"/>
        <v>OK</v>
      </c>
      <c r="N253" s="9"/>
      <c r="O253" s="10"/>
      <c r="Q253" s="14"/>
      <c r="R253" s="11"/>
      <c r="S253" s="12"/>
      <c r="T253" s="10"/>
      <c r="V253" s="14"/>
      <c r="W253" s="11"/>
      <c r="X253" s="12"/>
      <c r="Y253" s="10"/>
    </row>
    <row r="254" spans="1:25" s="5" customFormat="1" ht="14.45" x14ac:dyDescent="0.35">
      <c r="A254"/>
      <c r="B254"/>
      <c r="C254"/>
      <c r="D254"/>
      <c r="E254"/>
      <c r="F254" s="17"/>
      <c r="G254" s="88">
        <f t="shared" si="20"/>
        <v>43182</v>
      </c>
      <c r="H254" s="89" t="e">
        <f t="shared" si="16"/>
        <v>#N/A</v>
      </c>
      <c r="I254" s="89">
        <f t="shared" si="17"/>
        <v>0.72748148199999951</v>
      </c>
      <c r="J254" s="38">
        <f t="shared" si="18"/>
        <v>0.94757333407999933</v>
      </c>
      <c r="K254" s="34">
        <f>ETo!F270</f>
        <v>43182</v>
      </c>
      <c r="L254" s="35">
        <f>ETo!G270</f>
        <v>4.54</v>
      </c>
      <c r="M254" s="36" t="str">
        <f t="shared" si="19"/>
        <v>OK</v>
      </c>
      <c r="N254" s="9"/>
      <c r="O254" s="10"/>
      <c r="Q254" s="14"/>
      <c r="R254" s="11"/>
      <c r="S254" s="12"/>
      <c r="T254" s="10"/>
      <c r="V254" s="14"/>
      <c r="W254" s="11"/>
      <c r="X254" s="12"/>
      <c r="Y254" s="10"/>
    </row>
    <row r="255" spans="1:25" s="5" customFormat="1" ht="14.45" x14ac:dyDescent="0.35">
      <c r="A255"/>
      <c r="B255"/>
      <c r="C255"/>
      <c r="D255"/>
      <c r="E255"/>
      <c r="F255" s="17"/>
      <c r="G255" s="88">
        <f t="shared" si="20"/>
        <v>43183</v>
      </c>
      <c r="H255" s="89" t="e">
        <f t="shared" si="16"/>
        <v>#N/A</v>
      </c>
      <c r="I255" s="89">
        <f t="shared" si="17"/>
        <v>0.72725925933333269</v>
      </c>
      <c r="J255" s="38">
        <f t="shared" si="18"/>
        <v>0.94725333343999896</v>
      </c>
      <c r="K255" s="34">
        <f>ETo!F271</f>
        <v>43183</v>
      </c>
      <c r="L255" s="35">
        <f>ETo!G271</f>
        <v>4.6399999999999997</v>
      </c>
      <c r="M255" s="36" t="str">
        <f t="shared" si="19"/>
        <v>OK</v>
      </c>
      <c r="N255" s="9"/>
      <c r="O255" s="10"/>
      <c r="Q255" s="14"/>
      <c r="R255" s="11"/>
      <c r="S255" s="12"/>
      <c r="T255" s="10"/>
      <c r="V255" s="14"/>
      <c r="W255" s="11"/>
      <c r="X255" s="12"/>
      <c r="Y255" s="10"/>
    </row>
    <row r="256" spans="1:25" s="5" customFormat="1" ht="14.45" x14ac:dyDescent="0.35">
      <c r="A256"/>
      <c r="B256"/>
      <c r="C256"/>
      <c r="D256"/>
      <c r="E256"/>
      <c r="F256" s="17"/>
      <c r="G256" s="88">
        <f t="shared" si="20"/>
        <v>43184</v>
      </c>
      <c r="H256" s="89">
        <f t="shared" si="16"/>
        <v>0.72703703666666597</v>
      </c>
      <c r="I256" s="89">
        <f t="shared" si="17"/>
        <v>0.72703703666666597</v>
      </c>
      <c r="J256" s="38">
        <f t="shared" si="18"/>
        <v>0.94693333279999903</v>
      </c>
      <c r="K256" s="34">
        <f>ETo!F272</f>
        <v>43184</v>
      </c>
      <c r="L256" s="35">
        <f>ETo!G272</f>
        <v>5.78</v>
      </c>
      <c r="M256" s="36" t="str">
        <f t="shared" si="19"/>
        <v>OK</v>
      </c>
      <c r="N256" s="9"/>
      <c r="O256" s="10"/>
      <c r="Q256" s="14"/>
      <c r="R256" s="11"/>
      <c r="S256" s="12"/>
      <c r="T256" s="10"/>
      <c r="V256" s="14"/>
      <c r="W256" s="11"/>
      <c r="X256" s="12"/>
      <c r="Y256" s="10"/>
    </row>
    <row r="257" spans="1:25" s="5" customFormat="1" ht="14.45" x14ac:dyDescent="0.35">
      <c r="A257"/>
      <c r="B257"/>
      <c r="C257"/>
      <c r="D257"/>
      <c r="E257"/>
      <c r="F257" s="17"/>
      <c r="G257" s="88">
        <f t="shared" si="20"/>
        <v>43185</v>
      </c>
      <c r="H257" s="89" t="e">
        <f t="shared" si="16"/>
        <v>#N/A</v>
      </c>
      <c r="I257" s="89">
        <f t="shared" si="17"/>
        <v>0.71725925933333279</v>
      </c>
      <c r="J257" s="38">
        <f t="shared" si="18"/>
        <v>0.93285333343999921</v>
      </c>
      <c r="K257" s="34">
        <f>ETo!F273</f>
        <v>43185</v>
      </c>
      <c r="L257" s="35">
        <f>ETo!G273</f>
        <v>3.24</v>
      </c>
      <c r="M257" s="36" t="str">
        <f t="shared" si="19"/>
        <v>OK</v>
      </c>
      <c r="N257" s="9"/>
      <c r="O257" s="10"/>
      <c r="Q257" s="14"/>
      <c r="R257" s="11"/>
      <c r="S257" s="12"/>
      <c r="T257" s="10"/>
      <c r="V257" s="14"/>
      <c r="W257" s="11"/>
      <c r="X257" s="12"/>
      <c r="Y257" s="10"/>
    </row>
    <row r="258" spans="1:25" s="5" customFormat="1" ht="14.45" x14ac:dyDescent="0.35">
      <c r="A258"/>
      <c r="B258"/>
      <c r="C258"/>
      <c r="D258"/>
      <c r="E258"/>
      <c r="F258" s="17"/>
      <c r="G258" s="88">
        <f t="shared" si="20"/>
        <v>43186</v>
      </c>
      <c r="H258" s="89" t="e">
        <f t="shared" si="16"/>
        <v>#N/A</v>
      </c>
      <c r="I258" s="89">
        <f t="shared" si="17"/>
        <v>0.70748148199999961</v>
      </c>
      <c r="J258" s="38">
        <f t="shared" si="18"/>
        <v>0.91877333407999939</v>
      </c>
      <c r="K258" s="34">
        <f>ETo!F274</f>
        <v>43186</v>
      </c>
      <c r="L258" s="35">
        <f>ETo!G274</f>
        <v>4.21</v>
      </c>
      <c r="M258" s="36" t="str">
        <f t="shared" si="19"/>
        <v>OK</v>
      </c>
      <c r="N258" s="9"/>
      <c r="O258" s="10"/>
      <c r="Q258" s="14"/>
      <c r="R258" s="11"/>
      <c r="S258" s="12"/>
      <c r="T258" s="10"/>
      <c r="V258" s="14"/>
      <c r="W258" s="11"/>
      <c r="X258" s="12"/>
      <c r="Y258" s="10"/>
    </row>
    <row r="259" spans="1:25" s="5" customFormat="1" ht="14.45" x14ac:dyDescent="0.35">
      <c r="A259"/>
      <c r="B259"/>
      <c r="C259"/>
      <c r="D259"/>
      <c r="E259"/>
      <c r="F259" s="17"/>
      <c r="G259" s="88">
        <f t="shared" si="20"/>
        <v>43187</v>
      </c>
      <c r="H259" s="89" t="e">
        <f t="shared" si="16"/>
        <v>#N/A</v>
      </c>
      <c r="I259" s="89">
        <f t="shared" si="17"/>
        <v>0.69770370466666642</v>
      </c>
      <c r="J259" s="38">
        <f t="shared" si="18"/>
        <v>0.90469333471999958</v>
      </c>
      <c r="K259" s="34">
        <f>ETo!F275</f>
        <v>43187</v>
      </c>
      <c r="L259" s="35">
        <f>ETo!G275</f>
        <v>2.77</v>
      </c>
      <c r="M259" s="36" t="str">
        <f t="shared" si="19"/>
        <v>OK</v>
      </c>
      <c r="N259" s="9"/>
      <c r="O259" s="10"/>
      <c r="Q259" s="14"/>
      <c r="R259" s="11"/>
      <c r="S259" s="12"/>
      <c r="T259" s="10"/>
      <c r="V259" s="14"/>
      <c r="W259" s="11"/>
      <c r="X259" s="12"/>
      <c r="Y259" s="10"/>
    </row>
    <row r="260" spans="1:25" s="5" customFormat="1" ht="14.45" x14ac:dyDescent="0.35">
      <c r="A260"/>
      <c r="B260"/>
      <c r="C260"/>
      <c r="D260"/>
      <c r="E260"/>
      <c r="F260" s="17"/>
      <c r="G260" s="88">
        <f t="shared" si="20"/>
        <v>43188</v>
      </c>
      <c r="H260" s="89" t="e">
        <f t="shared" si="16"/>
        <v>#N/A</v>
      </c>
      <c r="I260" s="89">
        <f t="shared" si="17"/>
        <v>0.68792592733333324</v>
      </c>
      <c r="J260" s="38">
        <f t="shared" si="18"/>
        <v>0.89061333535999987</v>
      </c>
      <c r="K260" s="34">
        <f>ETo!F276</f>
        <v>43188</v>
      </c>
      <c r="L260" s="35">
        <f>ETo!G276</f>
        <v>4.05</v>
      </c>
      <c r="M260" s="36" t="str">
        <f t="shared" si="19"/>
        <v>OK</v>
      </c>
      <c r="N260" s="9"/>
      <c r="O260" s="10"/>
      <c r="Q260" s="14"/>
      <c r="R260" s="11"/>
      <c r="S260" s="12"/>
      <c r="T260" s="10"/>
      <c r="V260" s="14"/>
      <c r="W260" s="11"/>
      <c r="X260" s="12"/>
      <c r="Y260" s="10"/>
    </row>
    <row r="261" spans="1:25" s="5" customFormat="1" ht="14.45" x14ac:dyDescent="0.35">
      <c r="A261"/>
      <c r="B261"/>
      <c r="C261"/>
      <c r="D261"/>
      <c r="E261"/>
      <c r="F261" s="17"/>
      <c r="G261" s="88">
        <f t="shared" si="20"/>
        <v>43189</v>
      </c>
      <c r="H261" s="89">
        <f t="shared" si="16"/>
        <v>0.67814814999999995</v>
      </c>
      <c r="I261" s="89">
        <f t="shared" si="17"/>
        <v>0.67814814999999995</v>
      </c>
      <c r="J261" s="38">
        <f t="shared" si="18"/>
        <v>0.87653333599999994</v>
      </c>
      <c r="K261" s="34">
        <f>ETo!F277</f>
        <v>43189</v>
      </c>
      <c r="L261" s="35">
        <f>ETo!G277</f>
        <v>4.21</v>
      </c>
      <c r="M261" s="36" t="str">
        <f t="shared" si="19"/>
        <v>OK</v>
      </c>
      <c r="N261" s="9"/>
      <c r="O261" s="10"/>
      <c r="Q261" s="14"/>
      <c r="R261" s="11"/>
      <c r="S261" s="12"/>
      <c r="T261" s="10"/>
      <c r="V261" s="14"/>
      <c r="W261" s="11"/>
      <c r="X261" s="12"/>
      <c r="Y261" s="10"/>
    </row>
  </sheetData>
  <mergeCells count="1">
    <mergeCell ref="A2:E2"/>
  </mergeCells>
  <pageMargins left="0.7" right="0.7" top="0.75" bottom="0.75" header="0.3" footer="0.3"/>
  <pageSetup paperSize="9"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V268"/>
  <sheetViews>
    <sheetView zoomScale="55" zoomScaleNormal="55" workbookViewId="0">
      <pane ySplit="5505" topLeftCell="A263"/>
      <selection activeCell="Q27" sqref="Q27"/>
      <selection pane="bottomLeft" activeCell="A268" sqref="A268:XFD1048576"/>
    </sheetView>
  </sheetViews>
  <sheetFormatPr baseColWidth="10" defaultRowHeight="15" x14ac:dyDescent="0.25"/>
  <cols>
    <col min="1" max="1" width="10.85546875" style="15"/>
    <col min="3" max="3" width="15" bestFit="1" customWidth="1"/>
    <col min="5" max="5" width="12.5703125" bestFit="1" customWidth="1"/>
    <col min="6" max="6" width="12.42578125" bestFit="1" customWidth="1"/>
    <col min="7" max="7" width="14.85546875" bestFit="1" customWidth="1"/>
    <col min="8" max="9" width="13.85546875" bestFit="1" customWidth="1"/>
    <col min="10" max="10" width="13.85546875" customWidth="1"/>
    <col min="11" max="11" width="14" style="18" bestFit="1" customWidth="1"/>
    <col min="12" max="12" width="14" style="18" customWidth="1"/>
    <col min="13" max="13" width="17.5703125" style="18" bestFit="1" customWidth="1"/>
    <col min="16" max="16" width="9.5703125" bestFit="1" customWidth="1"/>
    <col min="17" max="17" width="15" bestFit="1" customWidth="1"/>
    <col min="18" max="18" width="13.85546875" bestFit="1" customWidth="1"/>
    <col min="19" max="19" width="12.42578125" bestFit="1" customWidth="1"/>
    <col min="20" max="20" width="14" bestFit="1" customWidth="1"/>
    <col min="21" max="21" width="23.140625" bestFit="1" customWidth="1"/>
    <col min="22" max="22" width="17.5703125" bestFit="1" customWidth="1"/>
    <col min="23" max="23" width="27.5703125" bestFit="1" customWidth="1"/>
  </cols>
  <sheetData>
    <row r="1" spans="1:22" ht="14.45" x14ac:dyDescent="0.35">
      <c r="C1" s="68" t="s">
        <v>21</v>
      </c>
      <c r="D1" s="41">
        <v>4</v>
      </c>
      <c r="P1" s="15"/>
      <c r="Q1" t="s">
        <v>343</v>
      </c>
      <c r="T1" s="18"/>
      <c r="U1" s="18"/>
      <c r="V1" s="18"/>
    </row>
    <row r="2" spans="1:22" ht="14.45" x14ac:dyDescent="0.35">
      <c r="C2" s="69" t="s">
        <v>22</v>
      </c>
      <c r="D2" s="42">
        <v>3</v>
      </c>
      <c r="P2" s="54" t="s">
        <v>4</v>
      </c>
      <c r="Q2" s="54" t="s">
        <v>39</v>
      </c>
      <c r="R2" s="54" t="s">
        <v>353</v>
      </c>
      <c r="S2" s="54" t="s">
        <v>41</v>
      </c>
      <c r="T2" s="54" t="s">
        <v>26</v>
      </c>
      <c r="U2" s="54" t="s">
        <v>40</v>
      </c>
      <c r="V2" s="54" t="s">
        <v>27</v>
      </c>
    </row>
    <row r="3" spans="1:22" ht="14.45" x14ac:dyDescent="0.35">
      <c r="C3" s="70" t="s">
        <v>23</v>
      </c>
      <c r="D3" s="43">
        <v>0.5</v>
      </c>
      <c r="P3" s="8">
        <v>42939</v>
      </c>
      <c r="Q3" s="31">
        <v>0.50272762499999935</v>
      </c>
      <c r="R3" s="31">
        <v>0.62392777999999904</v>
      </c>
      <c r="S3" s="30">
        <v>0.85</v>
      </c>
      <c r="T3" s="31">
        <v>10.760000000000002</v>
      </c>
      <c r="U3" s="31">
        <v>5.7645320049255915</v>
      </c>
      <c r="V3" s="30">
        <v>2.1616995018470972</v>
      </c>
    </row>
    <row r="4" spans="1:22" ht="14.45" x14ac:dyDescent="0.35">
      <c r="A4" s="15" t="s">
        <v>10</v>
      </c>
      <c r="C4" s="40" t="s">
        <v>24</v>
      </c>
      <c r="D4" s="40">
        <f>+D1/(D2*D3)</f>
        <v>2.6666666666666665</v>
      </c>
      <c r="P4" s="8">
        <v>42946</v>
      </c>
      <c r="Q4" s="31">
        <v>0.49546296333333278</v>
      </c>
      <c r="R4" s="31">
        <v>0.6134666671999992</v>
      </c>
      <c r="S4" s="30">
        <v>0.84999999999999987</v>
      </c>
      <c r="T4" s="31">
        <v>10.73</v>
      </c>
      <c r="U4" s="31">
        <v>5.5950176217711931</v>
      </c>
      <c r="V4" s="30">
        <v>2.0981316081641972</v>
      </c>
    </row>
    <row r="5" spans="1:22" x14ac:dyDescent="0.25">
      <c r="A5" s="15" t="s">
        <v>11</v>
      </c>
      <c r="E5" s="26" t="s">
        <v>12</v>
      </c>
      <c r="F5" s="26" t="s">
        <v>12</v>
      </c>
      <c r="G5" s="26" t="s">
        <v>13</v>
      </c>
      <c r="H5" s="26"/>
      <c r="I5" s="26"/>
      <c r="J5" s="26"/>
      <c r="K5" s="26"/>
      <c r="L5" s="26"/>
      <c r="M5" s="26"/>
      <c r="P5" s="8">
        <v>42953</v>
      </c>
      <c r="Q5" s="31">
        <v>0.49603009166666628</v>
      </c>
      <c r="R5" s="31">
        <v>0.6142833319999994</v>
      </c>
      <c r="S5" s="30">
        <v>0.84999999999999987</v>
      </c>
      <c r="T5" s="31">
        <v>11.47</v>
      </c>
      <c r="U5" s="31">
        <v>5.9894204359375944</v>
      </c>
      <c r="V5" s="30">
        <v>2.2460326634765981</v>
      </c>
    </row>
    <row r="6" spans="1:22" ht="14.45" x14ac:dyDescent="0.35">
      <c r="A6" s="54" t="s">
        <v>4</v>
      </c>
      <c r="B6" s="54" t="s">
        <v>14</v>
      </c>
      <c r="C6" s="54" t="s">
        <v>7</v>
      </c>
      <c r="D6" s="54" t="s">
        <v>15</v>
      </c>
      <c r="E6" s="54" t="s">
        <v>9</v>
      </c>
      <c r="F6" s="54" t="s">
        <v>16</v>
      </c>
      <c r="G6" s="54" t="s">
        <v>17</v>
      </c>
      <c r="H6" s="54" t="s">
        <v>39</v>
      </c>
      <c r="I6" s="54" t="s">
        <v>353</v>
      </c>
      <c r="J6" s="54" t="s">
        <v>41</v>
      </c>
      <c r="K6" s="54" t="s">
        <v>26</v>
      </c>
      <c r="L6" s="54" t="s">
        <v>40</v>
      </c>
      <c r="M6" s="54" t="s">
        <v>27</v>
      </c>
      <c r="P6" s="8">
        <v>42960</v>
      </c>
      <c r="Q6" s="31">
        <v>0.49659721999999967</v>
      </c>
      <c r="R6" s="31">
        <v>0.61509999679999949</v>
      </c>
      <c r="S6" s="30">
        <v>0.84999999999999987</v>
      </c>
      <c r="T6" s="31">
        <v>13.38</v>
      </c>
      <c r="U6" s="31">
        <v>6.9953061641231944</v>
      </c>
      <c r="V6" s="30">
        <v>2.6232398115461981</v>
      </c>
    </row>
    <row r="7" spans="1:22" ht="14.45" x14ac:dyDescent="0.35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P7" s="8">
        <v>42967</v>
      </c>
      <c r="Q7" s="31">
        <v>0.49716434833333306</v>
      </c>
      <c r="R7" s="31">
        <v>0.61591666159999947</v>
      </c>
      <c r="S7" s="30">
        <v>0.84999999999999987</v>
      </c>
      <c r="T7" s="31">
        <v>17.079999999999998</v>
      </c>
      <c r="U7" s="31">
        <v>8.942144850832392</v>
      </c>
      <c r="V7" s="30">
        <v>3.3533043190621479</v>
      </c>
    </row>
    <row r="8" spans="1:22" ht="14.45" x14ac:dyDescent="0.3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P8" s="8">
        <v>42974</v>
      </c>
      <c r="Q8" s="31">
        <v>0.46837036688888839</v>
      </c>
      <c r="R8" s="31">
        <v>0.5744533283199994</v>
      </c>
      <c r="S8" s="30">
        <v>0.84999999999999987</v>
      </c>
      <c r="T8" s="31">
        <v>16.920000000000002</v>
      </c>
      <c r="U8" s="31">
        <v>8.2938638205769522</v>
      </c>
      <c r="V8" s="30">
        <v>3.1101989327163571</v>
      </c>
    </row>
    <row r="9" spans="1:22" ht="14.45" x14ac:dyDescent="0.3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P9" s="8">
        <v>42981</v>
      </c>
      <c r="Q9" s="31">
        <v>0.41755555311111042</v>
      </c>
      <c r="R9" s="31">
        <v>0.5012799964799991</v>
      </c>
      <c r="S9" s="30">
        <v>0.84999999999999987</v>
      </c>
      <c r="T9" s="31">
        <v>18.59</v>
      </c>
      <c r="U9" s="31">
        <v>7.924174584313425</v>
      </c>
      <c r="V9" s="30">
        <v>2.9715654691175351</v>
      </c>
    </row>
    <row r="10" spans="1:22" ht="14.45" x14ac:dyDescent="0.3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P10" s="8">
        <v>42988</v>
      </c>
      <c r="Q10" s="31">
        <v>0.36391534238095191</v>
      </c>
      <c r="R10" s="31">
        <v>0.42403809302857082</v>
      </c>
      <c r="S10" s="30">
        <v>0.84999999999999987</v>
      </c>
      <c r="T10" s="31">
        <v>19.239999999999998</v>
      </c>
      <c r="U10" s="31">
        <v>7.0254633531707302</v>
      </c>
      <c r="V10" s="30">
        <v>2.6345487574390245</v>
      </c>
    </row>
    <row r="11" spans="1:22" ht="14.45" x14ac:dyDescent="0.3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P11" s="8">
        <v>42995</v>
      </c>
      <c r="Q11" s="31">
        <v>0.31740740647619009</v>
      </c>
      <c r="R11" s="31">
        <v>0.35706666532571374</v>
      </c>
      <c r="S11" s="30">
        <v>0.84999999999999987</v>
      </c>
      <c r="T11" s="31">
        <v>21.85</v>
      </c>
      <c r="U11" s="31">
        <v>6.6293485354683099</v>
      </c>
      <c r="V11" s="30">
        <v>2.4860057008006162</v>
      </c>
    </row>
    <row r="12" spans="1:22" thickBot="1" x14ac:dyDescent="0.4">
      <c r="A12" s="8">
        <f>inputs_S2!G6</f>
        <v>42934</v>
      </c>
      <c r="B12" s="44">
        <f>+inputs_S2!I6</f>
        <v>0.54148148333333301</v>
      </c>
      <c r="C12" s="45">
        <f>1.44*B12-0.1</f>
        <v>0.67973333599999952</v>
      </c>
      <c r="D12" s="46">
        <v>0.85</v>
      </c>
      <c r="E12" s="45">
        <f>+inputs_S2!L6</f>
        <v>2.82</v>
      </c>
      <c r="F12" s="45">
        <f>C12*D12*E12</f>
        <v>1.6293208063919986</v>
      </c>
      <c r="G12" s="47">
        <f t="shared" ref="G12:G75" si="0">F12/$D$4</f>
        <v>0.61099530239699951</v>
      </c>
      <c r="K12" s="30" t="str">
        <f>IF(WEEKDAY(C12)=1,SUM(#REF!),"")</f>
        <v/>
      </c>
      <c r="L12" s="30"/>
      <c r="M12" s="30" t="str">
        <f>IF(WEEKDAY(A12)=1,SUM(#REF!),"")</f>
        <v/>
      </c>
      <c r="P12" s="8">
        <v>43002</v>
      </c>
      <c r="Q12" s="31">
        <v>0.30185185057142844</v>
      </c>
      <c r="R12" s="31">
        <v>0.33466666482285695</v>
      </c>
      <c r="S12" s="30">
        <v>0.84999999999999987</v>
      </c>
      <c r="T12" s="31">
        <v>20.96</v>
      </c>
      <c r="U12" s="31">
        <v>5.959361299328795</v>
      </c>
      <c r="V12" s="30">
        <v>2.2347604872482987</v>
      </c>
    </row>
    <row r="13" spans="1:22" ht="15.6" thickTop="1" thickBot="1" x14ac:dyDescent="0.4">
      <c r="A13" s="8">
        <f>inputs_S2!G7</f>
        <v>42935</v>
      </c>
      <c r="B13" s="44">
        <f>+inputs_S2!I7</f>
        <v>0.49481481666666599</v>
      </c>
      <c r="C13" s="27">
        <f t="shared" ref="C13:C76" si="1">1.44*B13-0.1</f>
        <v>0.61253333599999904</v>
      </c>
      <c r="D13" s="28">
        <v>0.85</v>
      </c>
      <c r="E13" s="45">
        <f>+inputs_S2!L7</f>
        <v>2.91</v>
      </c>
      <c r="F13" s="27">
        <f t="shared" ref="F13:F76" si="2">C13*D13*E13</f>
        <v>1.5151012065959977</v>
      </c>
      <c r="G13" s="29">
        <f t="shared" si="0"/>
        <v>0.56816295247349913</v>
      </c>
      <c r="H13" s="31" t="str">
        <f>IF(WEEKDAY(A13)=1,AVERAGE(B7:B13),"")</f>
        <v/>
      </c>
      <c r="I13" s="31" t="str">
        <f t="shared" ref="I13:I76" si="3">IF(WEEKDAY(A13)=1,AVERAGE(C7:C13),"")</f>
        <v/>
      </c>
      <c r="J13" s="30" t="str">
        <f>IF(WEEKDAY(A13)=1,AVERAGE(D7:D13),"")</f>
        <v/>
      </c>
      <c r="K13" s="31" t="str">
        <f>IF(WEEKDAY(A13)=1,SUM(E7:E13),"")</f>
        <v/>
      </c>
      <c r="L13" s="31" t="str">
        <f>IF(WEEKDAY(A13)=1,SUM(F7:F13),"")</f>
        <v/>
      </c>
      <c r="M13" s="30" t="str">
        <f>IF(WEEKDAY(A13)=1,SUM(G7:G13),"")</f>
        <v/>
      </c>
      <c r="P13" s="8">
        <v>43009</v>
      </c>
      <c r="Q13" s="31">
        <v>0.29407407533333313</v>
      </c>
      <c r="R13" s="31">
        <v>0.32346666847999966</v>
      </c>
      <c r="S13" s="30">
        <v>0.84999999999999987</v>
      </c>
      <c r="T13" s="31">
        <v>26.200000000000003</v>
      </c>
      <c r="U13" s="31">
        <v>7.2042147068047928</v>
      </c>
      <c r="V13" s="30">
        <v>2.7015805150517975</v>
      </c>
    </row>
    <row r="14" spans="1:22" ht="15.6" thickTop="1" thickBot="1" x14ac:dyDescent="0.4">
      <c r="A14" s="8">
        <f>inputs_S2!G8</f>
        <v>42936</v>
      </c>
      <c r="B14" s="44">
        <f>+inputs_S2!I8</f>
        <v>0.49489583499999934</v>
      </c>
      <c r="C14" s="27">
        <f t="shared" si="1"/>
        <v>0.61265000239999901</v>
      </c>
      <c r="D14" s="28">
        <v>0.85</v>
      </c>
      <c r="E14" s="45">
        <f>+inputs_S2!L8</f>
        <v>1.74</v>
      </c>
      <c r="F14" s="27">
        <f t="shared" si="2"/>
        <v>0.90610935354959843</v>
      </c>
      <c r="G14" s="29">
        <f t="shared" si="0"/>
        <v>0.33979100758109942</v>
      </c>
      <c r="H14" s="31" t="str">
        <f t="shared" ref="H14:H77" si="4">IF(WEEKDAY(A14)=1,AVERAGE(B8:B14),"")</f>
        <v/>
      </c>
      <c r="I14" s="31" t="str">
        <f t="shared" si="3"/>
        <v/>
      </c>
      <c r="J14" s="30" t="str">
        <f t="shared" ref="J14:J77" si="5">IF(WEEKDAY(A14)=1,AVERAGE(D8:D14),"")</f>
        <v/>
      </c>
      <c r="K14" s="31" t="str">
        <f>IF(WEEKDAY(A14)=1,SUM(#REF!),"")</f>
        <v/>
      </c>
      <c r="L14" s="31" t="str">
        <f t="shared" ref="L14:L77" si="6">IF(WEEKDAY(A14)=1,SUM(F8:F14),"")</f>
        <v/>
      </c>
      <c r="M14" s="30" t="str">
        <f>IF(WEEKDAY(A14)=1,SUM(#REF!),"")</f>
        <v/>
      </c>
      <c r="P14" s="8">
        <v>43016</v>
      </c>
      <c r="Q14" s="31">
        <v>0.29124867866666593</v>
      </c>
      <c r="R14" s="31">
        <v>0.31939809727999885</v>
      </c>
      <c r="S14" s="30">
        <v>0.84999999999999987</v>
      </c>
      <c r="T14" s="31">
        <v>31.179999999999996</v>
      </c>
      <c r="U14" s="31">
        <v>8.4553180119118103</v>
      </c>
      <c r="V14" s="30">
        <v>3.1707442544669293</v>
      </c>
    </row>
    <row r="15" spans="1:22" ht="15.6" thickTop="1" thickBot="1" x14ac:dyDescent="0.4">
      <c r="A15" s="8">
        <f>inputs_S2!G9</f>
        <v>42937</v>
      </c>
      <c r="B15" s="44">
        <f>+inputs_S2!I9</f>
        <v>0.49497685333333269</v>
      </c>
      <c r="C15" s="27">
        <f t="shared" si="1"/>
        <v>0.61276666879999908</v>
      </c>
      <c r="D15" s="28">
        <v>0.85</v>
      </c>
      <c r="E15" s="45">
        <f>+inputs_S2!L9</f>
        <v>0.81</v>
      </c>
      <c r="F15" s="27">
        <f t="shared" si="2"/>
        <v>0.42188985146879937</v>
      </c>
      <c r="G15" s="29">
        <f t="shared" si="0"/>
        <v>0.15820869430079978</v>
      </c>
      <c r="H15" s="31" t="str">
        <f t="shared" si="4"/>
        <v/>
      </c>
      <c r="I15" s="31" t="str">
        <f t="shared" si="3"/>
        <v/>
      </c>
      <c r="J15" s="30" t="str">
        <f t="shared" si="5"/>
        <v/>
      </c>
      <c r="K15" s="31" t="str">
        <f>IF(WEEKDAY(A15)=1,SUM(E4:E15),"")</f>
        <v/>
      </c>
      <c r="L15" s="31" t="str">
        <f t="shared" si="6"/>
        <v/>
      </c>
      <c r="M15" s="30" t="str">
        <f>IF(WEEKDAY(A15)=1,SUM(G5:G15),"")</f>
        <v/>
      </c>
      <c r="P15" s="8">
        <v>43023</v>
      </c>
      <c r="Q15" s="31">
        <v>0.31451851799999925</v>
      </c>
      <c r="R15" s="31">
        <v>0.35290666591999892</v>
      </c>
      <c r="S15" s="30">
        <v>0.84999999999999987</v>
      </c>
      <c r="T15" s="31">
        <v>31.759999999999998</v>
      </c>
      <c r="U15" s="31">
        <v>9.5548313914110103</v>
      </c>
      <c r="V15" s="30">
        <v>3.5830617717791293</v>
      </c>
    </row>
    <row r="16" spans="1:22" ht="15.6" thickTop="1" thickBot="1" x14ac:dyDescent="0.4">
      <c r="A16" s="8">
        <f>inputs_S2!G10</f>
        <v>42938</v>
      </c>
      <c r="B16" s="44">
        <f>+inputs_S2!I10</f>
        <v>0.49505787166666604</v>
      </c>
      <c r="C16" s="27">
        <f t="shared" si="1"/>
        <v>0.61288333519999905</v>
      </c>
      <c r="D16" s="28">
        <v>0.85</v>
      </c>
      <c r="E16" s="45">
        <f>+inputs_S2!L10</f>
        <v>0.94</v>
      </c>
      <c r="F16" s="27">
        <f t="shared" si="2"/>
        <v>0.48969378482479919</v>
      </c>
      <c r="G16" s="29">
        <f t="shared" si="0"/>
        <v>0.18363516930929971</v>
      </c>
      <c r="H16" s="31" t="str">
        <f t="shared" si="4"/>
        <v/>
      </c>
      <c r="I16" s="31" t="str">
        <f t="shared" si="3"/>
        <v/>
      </c>
      <c r="J16" s="30" t="str">
        <f t="shared" si="5"/>
        <v/>
      </c>
      <c r="K16" s="31" t="str">
        <f>IF(WEEKDAY(A16)=1,SUM(E5:E16),"")</f>
        <v/>
      </c>
      <c r="L16" s="31" t="str">
        <f t="shared" si="6"/>
        <v/>
      </c>
      <c r="M16" s="30" t="str">
        <f>IF(WEEKDAY(A16)=1,SUM(G5:G16),"")</f>
        <v/>
      </c>
      <c r="P16" s="8">
        <v>43030</v>
      </c>
      <c r="Q16" s="31">
        <v>0.34415343714285684</v>
      </c>
      <c r="R16" s="31">
        <v>0.39558094948571371</v>
      </c>
      <c r="S16" s="30">
        <v>0.84999999999999987</v>
      </c>
      <c r="T16" s="31">
        <v>35.53</v>
      </c>
      <c r="U16" s="31">
        <v>11.977483344186542</v>
      </c>
      <c r="V16" s="30">
        <v>4.4915562540699536</v>
      </c>
    </row>
    <row r="17" spans="1:22" ht="15.6" thickTop="1" thickBot="1" x14ac:dyDescent="0.4">
      <c r="A17" s="8">
        <f>inputs_S2!G11</f>
        <v>42939</v>
      </c>
      <c r="B17" s="44">
        <f>+inputs_S2!I11</f>
        <v>0.49513888999999939</v>
      </c>
      <c r="C17" s="27">
        <f t="shared" si="1"/>
        <v>0.61300000159999912</v>
      </c>
      <c r="D17" s="28">
        <v>0.85</v>
      </c>
      <c r="E17" s="45">
        <f>+inputs_S2!L11</f>
        <v>1.54</v>
      </c>
      <c r="F17" s="27">
        <f t="shared" si="2"/>
        <v>0.80241700209439881</v>
      </c>
      <c r="G17" s="29">
        <f t="shared" si="0"/>
        <v>0.30090637578539958</v>
      </c>
      <c r="H17" s="31">
        <f>IF(WEEKDAY(A17)=1,AVERAGE(B11:B17),"")</f>
        <v>0.50272762499999935</v>
      </c>
      <c r="I17" s="31">
        <f t="shared" si="3"/>
        <v>0.62392777999999904</v>
      </c>
      <c r="J17" s="30">
        <f t="shared" si="5"/>
        <v>0.85</v>
      </c>
      <c r="K17" s="31">
        <f>IF(WEEKDAY(A17)=1,SUM(E6:E17),"")</f>
        <v>10.760000000000002</v>
      </c>
      <c r="L17" s="31">
        <f t="shared" si="6"/>
        <v>5.7645320049255915</v>
      </c>
      <c r="M17" s="30">
        <f>IF(WEEKDAY(A17)=1,SUM(G6:G17),"")</f>
        <v>2.1616995018470972</v>
      </c>
      <c r="P17" s="8">
        <v>43037</v>
      </c>
      <c r="Q17" s="31">
        <v>0.38808465609523807</v>
      </c>
      <c r="R17" s="31">
        <v>0.45884190477714265</v>
      </c>
      <c r="S17" s="30">
        <v>0.84999999999999987</v>
      </c>
      <c r="T17" s="31">
        <v>31.259999999999998</v>
      </c>
      <c r="U17" s="31">
        <v>12.078174816952476</v>
      </c>
      <c r="V17" s="30">
        <v>4.5293155563571794</v>
      </c>
    </row>
    <row r="18" spans="1:22" ht="15.6" thickTop="1" thickBot="1" x14ac:dyDescent="0.4">
      <c r="A18" s="8">
        <f>inputs_S2!G12</f>
        <v>42940</v>
      </c>
      <c r="B18" s="44">
        <f>+inputs_S2!I12</f>
        <v>0.49521990833333274</v>
      </c>
      <c r="C18" s="27">
        <f t="shared" si="1"/>
        <v>0.61311666799999909</v>
      </c>
      <c r="D18" s="28">
        <v>0.85</v>
      </c>
      <c r="E18" s="45">
        <f>+inputs_S2!L12</f>
        <v>1.63</v>
      </c>
      <c r="F18" s="27">
        <f t="shared" si="2"/>
        <v>0.84947314351399861</v>
      </c>
      <c r="G18" s="29">
        <f t="shared" si="0"/>
        <v>0.31855242881774948</v>
      </c>
      <c r="H18" s="31" t="str">
        <f t="shared" si="4"/>
        <v/>
      </c>
      <c r="I18" s="31" t="str">
        <f t="shared" si="3"/>
        <v/>
      </c>
      <c r="J18" s="30" t="str">
        <f t="shared" si="5"/>
        <v/>
      </c>
      <c r="K18" s="31" t="str">
        <f t="shared" ref="K18:K81" si="7">IF(WEEKDAY(A18)=1,SUM(E12:E18),"")</f>
        <v/>
      </c>
      <c r="L18" s="31" t="str">
        <f t="shared" si="6"/>
        <v/>
      </c>
      <c r="M18" s="30" t="str">
        <f t="shared" ref="M18:M81" si="8">IF(WEEKDAY(A18)=1,SUM(G12:G18),"")</f>
        <v/>
      </c>
      <c r="P18" s="8">
        <v>43044</v>
      </c>
      <c r="Q18" s="31">
        <v>0.44417283977777722</v>
      </c>
      <c r="R18" s="31">
        <v>0.53960888927999939</v>
      </c>
      <c r="S18" s="30">
        <v>0.84999999999999987</v>
      </c>
      <c r="T18" s="31">
        <v>35.449999999999996</v>
      </c>
      <c r="U18" s="31">
        <v>16.26672352307758</v>
      </c>
      <c r="V18" s="30">
        <v>6.1000213211540926</v>
      </c>
    </row>
    <row r="19" spans="1:22" ht="15.6" thickTop="1" thickBot="1" x14ac:dyDescent="0.4">
      <c r="A19" s="8">
        <f>inputs_S2!G13</f>
        <v>42941</v>
      </c>
      <c r="B19" s="44">
        <f>+inputs_S2!I13</f>
        <v>0.49530092666666609</v>
      </c>
      <c r="C19" s="27">
        <f t="shared" si="1"/>
        <v>0.61323333439999916</v>
      </c>
      <c r="D19" s="28">
        <v>0.85</v>
      </c>
      <c r="E19" s="45">
        <f>+inputs_S2!L13</f>
        <v>1.41</v>
      </c>
      <c r="F19" s="27">
        <f t="shared" si="2"/>
        <v>0.73496015127839898</v>
      </c>
      <c r="G19" s="29">
        <f t="shared" si="0"/>
        <v>0.27561005672939964</v>
      </c>
      <c r="H19" s="31" t="str">
        <f t="shared" si="4"/>
        <v/>
      </c>
      <c r="I19" s="31" t="str">
        <f t="shared" si="3"/>
        <v/>
      </c>
      <c r="J19" s="30" t="str">
        <f t="shared" si="5"/>
        <v/>
      </c>
      <c r="K19" s="31" t="str">
        <f t="shared" si="7"/>
        <v/>
      </c>
      <c r="L19" s="31" t="str">
        <f t="shared" si="6"/>
        <v/>
      </c>
      <c r="M19" s="30" t="str">
        <f t="shared" si="8"/>
        <v/>
      </c>
      <c r="P19" s="8">
        <v>43051</v>
      </c>
      <c r="Q19" s="31">
        <v>0.49779541565079288</v>
      </c>
      <c r="R19" s="31">
        <v>0.6168253985371418</v>
      </c>
      <c r="S19" s="30">
        <v>0.84999999999999987</v>
      </c>
      <c r="T19" s="31">
        <v>39.099999999999994</v>
      </c>
      <c r="U19" s="31">
        <v>20.529153216048922</v>
      </c>
      <c r="V19" s="30">
        <v>7.698432456018347</v>
      </c>
    </row>
    <row r="20" spans="1:22" ht="15.6" thickTop="1" thickBot="1" x14ac:dyDescent="0.4">
      <c r="A20" s="8">
        <f>inputs_S2!G14</f>
        <v>42942</v>
      </c>
      <c r="B20" s="44">
        <f>+inputs_S2!I14</f>
        <v>0.49538194499999944</v>
      </c>
      <c r="C20" s="27">
        <f t="shared" si="1"/>
        <v>0.61335000079999913</v>
      </c>
      <c r="D20" s="28">
        <v>0.85</v>
      </c>
      <c r="E20" s="45">
        <f>+inputs_S2!L14</f>
        <v>2.25</v>
      </c>
      <c r="F20" s="27">
        <f t="shared" si="2"/>
        <v>1.1730318765299983</v>
      </c>
      <c r="G20" s="29">
        <f t="shared" si="0"/>
        <v>0.43988695369874936</v>
      </c>
      <c r="H20" s="31" t="str">
        <f t="shared" si="4"/>
        <v/>
      </c>
      <c r="I20" s="31" t="str">
        <f t="shared" si="3"/>
        <v/>
      </c>
      <c r="J20" s="30" t="str">
        <f t="shared" si="5"/>
        <v/>
      </c>
      <c r="K20" s="31" t="str">
        <f t="shared" si="7"/>
        <v/>
      </c>
      <c r="L20" s="31" t="str">
        <f t="shared" si="6"/>
        <v/>
      </c>
      <c r="M20" s="30" t="str">
        <f t="shared" si="8"/>
        <v/>
      </c>
      <c r="P20" s="8">
        <v>43058</v>
      </c>
      <c r="Q20" s="31">
        <v>0.5504232789523803</v>
      </c>
      <c r="R20" s="31">
        <v>0.69260952169142764</v>
      </c>
      <c r="S20" s="30">
        <v>0.84999999999999987</v>
      </c>
      <c r="T20" s="31">
        <v>35.65</v>
      </c>
      <c r="U20" s="31">
        <v>21.014246203202688</v>
      </c>
      <c r="V20" s="30">
        <v>7.8803423262010082</v>
      </c>
    </row>
    <row r="21" spans="1:22" ht="15.6" thickTop="1" thickBot="1" x14ac:dyDescent="0.4">
      <c r="A21" s="8">
        <f>inputs_S2!G15</f>
        <v>42943</v>
      </c>
      <c r="B21" s="44">
        <f>+inputs_S2!I15</f>
        <v>0.49546296333333278</v>
      </c>
      <c r="C21" s="27">
        <f t="shared" si="1"/>
        <v>0.6134666671999992</v>
      </c>
      <c r="D21" s="28">
        <v>0.85</v>
      </c>
      <c r="E21" s="45">
        <f>+inputs_S2!L15</f>
        <v>1.22</v>
      </c>
      <c r="F21" s="27">
        <f t="shared" si="2"/>
        <v>0.63616493388639916</v>
      </c>
      <c r="G21" s="29">
        <f t="shared" si="0"/>
        <v>0.2385618502073997</v>
      </c>
      <c r="H21" s="31" t="str">
        <f t="shared" si="4"/>
        <v/>
      </c>
      <c r="I21" s="31" t="str">
        <f t="shared" si="3"/>
        <v/>
      </c>
      <c r="J21" s="30" t="str">
        <f t="shared" si="5"/>
        <v/>
      </c>
      <c r="K21" s="31" t="str">
        <f t="shared" si="7"/>
        <v/>
      </c>
      <c r="L21" s="31" t="str">
        <f t="shared" si="6"/>
        <v/>
      </c>
      <c r="M21" s="30" t="str">
        <f t="shared" si="8"/>
        <v/>
      </c>
      <c r="P21" s="8">
        <v>43065</v>
      </c>
      <c r="Q21" s="31">
        <v>0.57944444366666592</v>
      </c>
      <c r="R21" s="31">
        <v>0.73439999887999907</v>
      </c>
      <c r="S21" s="30">
        <v>0.84999999999999987</v>
      </c>
      <c r="T21" s="31">
        <v>35.669999999999995</v>
      </c>
      <c r="U21" s="31">
        <v>22.223057302028369</v>
      </c>
      <c r="V21" s="30">
        <v>8.3336464882606389</v>
      </c>
    </row>
    <row r="22" spans="1:22" ht="15.6" thickTop="1" thickBot="1" x14ac:dyDescent="0.4">
      <c r="A22" s="8">
        <f>inputs_S2!G16</f>
        <v>42944</v>
      </c>
      <c r="B22" s="44">
        <f>+inputs_S2!I16</f>
        <v>0.49554398166666613</v>
      </c>
      <c r="C22" s="27">
        <f t="shared" si="1"/>
        <v>0.61358333359999928</v>
      </c>
      <c r="D22" s="28">
        <v>0.85</v>
      </c>
      <c r="E22" s="45">
        <f>+inputs_S2!L16</f>
        <v>1.1599999999999999</v>
      </c>
      <c r="F22" s="27">
        <f t="shared" si="2"/>
        <v>0.60499316692959926</v>
      </c>
      <c r="G22" s="29">
        <f t="shared" si="0"/>
        <v>0.22687243759859974</v>
      </c>
      <c r="H22" s="31" t="str">
        <f t="shared" si="4"/>
        <v/>
      </c>
      <c r="I22" s="31" t="str">
        <f t="shared" si="3"/>
        <v/>
      </c>
      <c r="J22" s="30" t="str">
        <f t="shared" si="5"/>
        <v/>
      </c>
      <c r="K22" s="31" t="str">
        <f t="shared" si="7"/>
        <v/>
      </c>
      <c r="L22" s="31" t="str">
        <f t="shared" si="6"/>
        <v/>
      </c>
      <c r="M22" s="30" t="str">
        <f t="shared" si="8"/>
        <v/>
      </c>
      <c r="P22" s="8">
        <v>43072</v>
      </c>
      <c r="Q22" s="31">
        <v>0.61043386038095171</v>
      </c>
      <c r="R22" s="31">
        <v>0.77902475894857048</v>
      </c>
      <c r="S22" s="30">
        <v>0.84999999999999987</v>
      </c>
      <c r="T22" s="31">
        <v>32.29</v>
      </c>
      <c r="U22" s="31">
        <v>21.395221172585572</v>
      </c>
      <c r="V22" s="30">
        <v>8.0232079397195903</v>
      </c>
    </row>
    <row r="23" spans="1:22" ht="15.6" thickTop="1" thickBot="1" x14ac:dyDescent="0.4">
      <c r="A23" s="8">
        <f>inputs_S2!G17</f>
        <v>42945</v>
      </c>
      <c r="B23" s="44">
        <f>+inputs_S2!I17</f>
        <v>0.49562499999999948</v>
      </c>
      <c r="C23" s="27">
        <f t="shared" si="1"/>
        <v>0.61369999999999925</v>
      </c>
      <c r="D23" s="28">
        <v>0.85</v>
      </c>
      <c r="E23" s="45">
        <f>+inputs_S2!L17</f>
        <v>1.44</v>
      </c>
      <c r="F23" s="27">
        <f t="shared" si="2"/>
        <v>0.75116879999999908</v>
      </c>
      <c r="G23" s="29">
        <f t="shared" si="0"/>
        <v>0.28168829999999967</v>
      </c>
      <c r="H23" s="31" t="str">
        <f t="shared" si="4"/>
        <v/>
      </c>
      <c r="I23" s="31" t="str">
        <f t="shared" si="3"/>
        <v/>
      </c>
      <c r="J23" s="30" t="str">
        <f t="shared" si="5"/>
        <v/>
      </c>
      <c r="K23" s="31" t="str">
        <f t="shared" si="7"/>
        <v/>
      </c>
      <c r="L23" s="31" t="str">
        <f t="shared" si="6"/>
        <v/>
      </c>
      <c r="M23" s="30" t="str">
        <f t="shared" si="8"/>
        <v/>
      </c>
      <c r="P23" s="8">
        <v>43079</v>
      </c>
      <c r="Q23" s="31">
        <v>0.63898412523809489</v>
      </c>
      <c r="R23" s="31">
        <v>0.82013714034285645</v>
      </c>
      <c r="S23" s="30">
        <v>0.84999999999999987</v>
      </c>
      <c r="T23" s="31">
        <v>37.46</v>
      </c>
      <c r="U23" s="31">
        <v>26.111277307793898</v>
      </c>
      <c r="V23" s="30">
        <v>9.7917289904227118</v>
      </c>
    </row>
    <row r="24" spans="1:22" ht="15.6" thickTop="1" thickBot="1" x14ac:dyDescent="0.4">
      <c r="A24" s="8">
        <f>inputs_S2!G18</f>
        <v>42946</v>
      </c>
      <c r="B24" s="44">
        <f>+inputs_S2!I18</f>
        <v>0.49570601833333283</v>
      </c>
      <c r="C24" s="27">
        <f t="shared" si="1"/>
        <v>0.61381666639999932</v>
      </c>
      <c r="D24" s="28">
        <v>0.85</v>
      </c>
      <c r="E24" s="45">
        <f>+inputs_S2!L18</f>
        <v>1.62</v>
      </c>
      <c r="F24" s="27">
        <f t="shared" si="2"/>
        <v>0.84522554963279917</v>
      </c>
      <c r="G24" s="29">
        <f t="shared" si="0"/>
        <v>0.31695958111229972</v>
      </c>
      <c r="H24" s="31">
        <f t="shared" si="4"/>
        <v>0.49546296333333278</v>
      </c>
      <c r="I24" s="31">
        <f t="shared" si="3"/>
        <v>0.6134666671999992</v>
      </c>
      <c r="J24" s="30">
        <f t="shared" si="5"/>
        <v>0.84999999999999987</v>
      </c>
      <c r="K24" s="31">
        <f t="shared" si="7"/>
        <v>10.73</v>
      </c>
      <c r="L24" s="31">
        <f t="shared" si="6"/>
        <v>5.5950176217711931</v>
      </c>
      <c r="M24" s="30">
        <f t="shared" si="8"/>
        <v>2.0981316081641972</v>
      </c>
      <c r="P24" s="8">
        <v>43086</v>
      </c>
      <c r="Q24" s="31">
        <v>0.64548148000000016</v>
      </c>
      <c r="R24" s="31">
        <v>0.82949333120000024</v>
      </c>
      <c r="S24" s="30">
        <v>0.84999999999999987</v>
      </c>
      <c r="T24" s="31">
        <v>33.71</v>
      </c>
      <c r="U24" s="31">
        <v>23.774245169279208</v>
      </c>
      <c r="V24" s="30">
        <v>8.9153419384797026</v>
      </c>
    </row>
    <row r="25" spans="1:22" ht="15.6" thickTop="1" thickBot="1" x14ac:dyDescent="0.4">
      <c r="A25" s="8">
        <f>inputs_S2!G19</f>
        <v>42947</v>
      </c>
      <c r="B25" s="44">
        <f>+inputs_S2!I19</f>
        <v>0.49578703666666618</v>
      </c>
      <c r="C25" s="27">
        <f t="shared" si="1"/>
        <v>0.61393333279999929</v>
      </c>
      <c r="D25" s="28">
        <v>0.85</v>
      </c>
      <c r="E25" s="45">
        <f>+inputs_S2!L19</f>
        <v>0.63</v>
      </c>
      <c r="F25" s="27">
        <f t="shared" si="2"/>
        <v>0.3287612997143996</v>
      </c>
      <c r="G25" s="29">
        <f t="shared" si="0"/>
        <v>0.12328548739289985</v>
      </c>
      <c r="H25" s="31" t="str">
        <f t="shared" si="4"/>
        <v/>
      </c>
      <c r="I25" s="31" t="str">
        <f t="shared" si="3"/>
        <v/>
      </c>
      <c r="J25" s="30" t="str">
        <f t="shared" si="5"/>
        <v/>
      </c>
      <c r="K25" s="31" t="str">
        <f t="shared" si="7"/>
        <v/>
      </c>
      <c r="L25" s="31" t="str">
        <f t="shared" si="6"/>
        <v/>
      </c>
      <c r="M25" s="30" t="str">
        <f t="shared" si="8"/>
        <v/>
      </c>
      <c r="P25" s="8">
        <v>43093</v>
      </c>
      <c r="Q25" s="31">
        <v>0.64994179952380959</v>
      </c>
      <c r="R25" s="31">
        <v>0.83591619131428574</v>
      </c>
      <c r="S25" s="30">
        <v>0.84999999999999987</v>
      </c>
      <c r="T25" s="31">
        <v>39.489999999999995</v>
      </c>
      <c r="U25" s="31">
        <v>28.059759388056797</v>
      </c>
      <c r="V25" s="30">
        <v>10.522409770521302</v>
      </c>
    </row>
    <row r="26" spans="1:22" ht="15.6" thickTop="1" thickBot="1" x14ac:dyDescent="0.4">
      <c r="A26" s="8">
        <f>inputs_S2!G20</f>
        <v>42948</v>
      </c>
      <c r="B26" s="44">
        <f>+inputs_S2!I20</f>
        <v>0.49586805499999953</v>
      </c>
      <c r="C26" s="27">
        <f t="shared" si="1"/>
        <v>0.61404999919999936</v>
      </c>
      <c r="D26" s="28">
        <v>0.85</v>
      </c>
      <c r="E26" s="45">
        <f>+inputs_S2!L20</f>
        <v>1.28</v>
      </c>
      <c r="F26" s="27">
        <f t="shared" si="2"/>
        <v>0.66808639912959933</v>
      </c>
      <c r="G26" s="29">
        <f t="shared" si="0"/>
        <v>0.25053239967359975</v>
      </c>
      <c r="H26" s="31" t="str">
        <f t="shared" si="4"/>
        <v/>
      </c>
      <c r="I26" s="31" t="str">
        <f t="shared" si="3"/>
        <v/>
      </c>
      <c r="J26" s="30" t="str">
        <f t="shared" si="5"/>
        <v/>
      </c>
      <c r="K26" s="31" t="str">
        <f t="shared" si="7"/>
        <v/>
      </c>
      <c r="L26" s="31" t="str">
        <f t="shared" si="6"/>
        <v/>
      </c>
      <c r="M26" s="30" t="str">
        <f t="shared" si="8"/>
        <v/>
      </c>
      <c r="P26" s="8">
        <v>43100</v>
      </c>
      <c r="Q26" s="31">
        <v>0.65505291057142812</v>
      </c>
      <c r="R26" s="31">
        <v>0.84327619122285646</v>
      </c>
      <c r="S26" s="30">
        <v>0.84999999999999987</v>
      </c>
      <c r="T26" s="31">
        <v>38.01</v>
      </c>
      <c r="U26" s="31">
        <v>27.241155891028775</v>
      </c>
      <c r="V26" s="30">
        <v>10.215433459135792</v>
      </c>
    </row>
    <row r="27" spans="1:22" ht="15.6" thickTop="1" thickBot="1" x14ac:dyDescent="0.4">
      <c r="A27" s="8">
        <f>inputs_S2!G21</f>
        <v>42949</v>
      </c>
      <c r="B27" s="44">
        <f>+inputs_S2!I21</f>
        <v>0.49594907333333288</v>
      </c>
      <c r="C27" s="27">
        <f t="shared" si="1"/>
        <v>0.61416666559999933</v>
      </c>
      <c r="D27" s="28">
        <v>0.85</v>
      </c>
      <c r="E27" s="45">
        <f>+inputs_S2!L21</f>
        <v>2.97</v>
      </c>
      <c r="F27" s="27">
        <f t="shared" si="2"/>
        <v>1.5504637473071985</v>
      </c>
      <c r="G27" s="29">
        <f t="shared" si="0"/>
        <v>0.58142390524019949</v>
      </c>
      <c r="H27" s="31" t="str">
        <f t="shared" si="4"/>
        <v/>
      </c>
      <c r="I27" s="31" t="str">
        <f t="shared" si="3"/>
        <v/>
      </c>
      <c r="J27" s="30" t="str">
        <f t="shared" si="5"/>
        <v/>
      </c>
      <c r="K27" s="31" t="str">
        <f t="shared" si="7"/>
        <v/>
      </c>
      <c r="L27" s="31" t="str">
        <f t="shared" si="6"/>
        <v/>
      </c>
      <c r="M27" s="30" t="str">
        <f t="shared" si="8"/>
        <v/>
      </c>
      <c r="P27" s="8">
        <v>43107</v>
      </c>
      <c r="Q27" s="31">
        <v>0.66833333333333311</v>
      </c>
      <c r="R27" s="31">
        <v>0.86239999999999983</v>
      </c>
      <c r="S27" s="30">
        <v>0.84999999999999987</v>
      </c>
      <c r="T27" s="31">
        <v>40.28</v>
      </c>
      <c r="U27" s="31">
        <v>29.515152933693273</v>
      </c>
      <c r="V27" s="30">
        <v>11.068182350134977</v>
      </c>
    </row>
    <row r="28" spans="1:22" ht="15.6" thickTop="1" thickBot="1" x14ac:dyDescent="0.4">
      <c r="A28" s="8">
        <f>inputs_S2!G22</f>
        <v>42950</v>
      </c>
      <c r="B28" s="44">
        <f>+inputs_S2!I22</f>
        <v>0.49603009166666623</v>
      </c>
      <c r="C28" s="27">
        <f t="shared" si="1"/>
        <v>0.6142833319999994</v>
      </c>
      <c r="D28" s="28">
        <v>0.85</v>
      </c>
      <c r="E28" s="45">
        <f>+inputs_S2!L22</f>
        <v>0.96</v>
      </c>
      <c r="F28" s="27">
        <f t="shared" si="2"/>
        <v>0.50125519891199954</v>
      </c>
      <c r="G28" s="29">
        <f t="shared" si="0"/>
        <v>0.18797069959199983</v>
      </c>
      <c r="H28" s="31" t="str">
        <f t="shared" si="4"/>
        <v/>
      </c>
      <c r="I28" s="31" t="str">
        <f t="shared" si="3"/>
        <v/>
      </c>
      <c r="J28" s="30" t="str">
        <f t="shared" si="5"/>
        <v/>
      </c>
      <c r="K28" s="31" t="str">
        <f t="shared" si="7"/>
        <v/>
      </c>
      <c r="L28" s="31" t="str">
        <f t="shared" si="6"/>
        <v/>
      </c>
      <c r="M28" s="30" t="str">
        <f t="shared" si="8"/>
        <v/>
      </c>
      <c r="P28" s="8">
        <v>43114</v>
      </c>
      <c r="Q28" s="31">
        <v>0.68149470859523809</v>
      </c>
      <c r="R28" s="31">
        <v>0.88135238037714281</v>
      </c>
      <c r="S28" s="30">
        <v>0.84999999999999987</v>
      </c>
      <c r="T28" s="31">
        <v>34.56</v>
      </c>
      <c r="U28" s="31">
        <v>25.883457649968353</v>
      </c>
      <c r="V28" s="30">
        <v>9.7062966187381328</v>
      </c>
    </row>
    <row r="29" spans="1:22" ht="15.6" thickTop="1" thickBot="1" x14ac:dyDescent="0.4">
      <c r="A29" s="8">
        <f>inputs_S2!G23</f>
        <v>42951</v>
      </c>
      <c r="B29" s="44">
        <f>+inputs_S2!I23</f>
        <v>0.49611110999999958</v>
      </c>
      <c r="C29" s="27">
        <f t="shared" si="1"/>
        <v>0.61439999839999937</v>
      </c>
      <c r="D29" s="28">
        <v>0.85</v>
      </c>
      <c r="E29" s="45">
        <f>+inputs_S2!L23</f>
        <v>1.58</v>
      </c>
      <c r="F29" s="27">
        <f t="shared" si="2"/>
        <v>0.82513919785119927</v>
      </c>
      <c r="G29" s="29">
        <f t="shared" si="0"/>
        <v>0.30942719919419975</v>
      </c>
      <c r="H29" s="31" t="str">
        <f t="shared" si="4"/>
        <v/>
      </c>
      <c r="I29" s="31" t="str">
        <f t="shared" si="3"/>
        <v/>
      </c>
      <c r="J29" s="30" t="str">
        <f t="shared" si="5"/>
        <v/>
      </c>
      <c r="K29" s="31" t="str">
        <f t="shared" si="7"/>
        <v/>
      </c>
      <c r="L29" s="31" t="str">
        <f t="shared" si="6"/>
        <v/>
      </c>
      <c r="M29" s="30" t="str">
        <f t="shared" si="8"/>
        <v/>
      </c>
      <c r="P29" s="8">
        <v>43121</v>
      </c>
      <c r="Q29" s="31">
        <v>0.68653703649999931</v>
      </c>
      <c r="R29" s="31">
        <v>0.88861333255999919</v>
      </c>
      <c r="S29" s="30">
        <v>0.84999999999999987</v>
      </c>
      <c r="T29" s="31">
        <v>37.120000000000005</v>
      </c>
      <c r="U29" s="31">
        <v>28.034877682338053</v>
      </c>
      <c r="V29" s="30">
        <v>10.513079130876768</v>
      </c>
    </row>
    <row r="30" spans="1:22" ht="15.6" thickTop="1" thickBot="1" x14ac:dyDescent="0.4">
      <c r="A30" s="8">
        <f>inputs_S2!G24</f>
        <v>42952</v>
      </c>
      <c r="B30" s="44">
        <f>+inputs_S2!I24</f>
        <v>0.49619212833333293</v>
      </c>
      <c r="C30" s="27">
        <f t="shared" si="1"/>
        <v>0.61451666479999945</v>
      </c>
      <c r="D30" s="28">
        <v>0.85</v>
      </c>
      <c r="E30" s="45">
        <f>+inputs_S2!L24</f>
        <v>1.62</v>
      </c>
      <c r="F30" s="27">
        <f t="shared" si="2"/>
        <v>0.84618944742959934</v>
      </c>
      <c r="G30" s="29">
        <f t="shared" si="0"/>
        <v>0.31732104278609979</v>
      </c>
      <c r="H30" s="31" t="str">
        <f t="shared" si="4"/>
        <v/>
      </c>
      <c r="I30" s="31" t="str">
        <f t="shared" si="3"/>
        <v/>
      </c>
      <c r="J30" s="30" t="str">
        <f t="shared" si="5"/>
        <v/>
      </c>
      <c r="K30" s="31" t="str">
        <f t="shared" si="7"/>
        <v/>
      </c>
      <c r="L30" s="31" t="str">
        <f t="shared" si="6"/>
        <v/>
      </c>
      <c r="M30" s="30" t="str">
        <f t="shared" si="8"/>
        <v/>
      </c>
      <c r="P30" s="8">
        <v>43128</v>
      </c>
      <c r="Q30" s="31">
        <v>0.69133333266666563</v>
      </c>
      <c r="R30" s="31">
        <v>0.89551999903999846</v>
      </c>
      <c r="S30" s="30">
        <v>0.84999999999999987</v>
      </c>
      <c r="T30" s="31">
        <v>38.989999999999995</v>
      </c>
      <c r="U30" s="31">
        <v>29.679857288157589</v>
      </c>
      <c r="V30" s="30">
        <v>11.129946483059097</v>
      </c>
    </row>
    <row r="31" spans="1:22" ht="15.6" thickTop="1" thickBot="1" x14ac:dyDescent="0.4">
      <c r="A31" s="8">
        <f>inputs_S2!G25</f>
        <v>42953</v>
      </c>
      <c r="B31" s="44">
        <f>+inputs_S2!I25</f>
        <v>0.49627314666666628</v>
      </c>
      <c r="C31" s="27">
        <f t="shared" si="1"/>
        <v>0.61463333119999941</v>
      </c>
      <c r="D31" s="28">
        <v>0.85</v>
      </c>
      <c r="E31" s="45">
        <f>+inputs_S2!L25</f>
        <v>2.4300000000000002</v>
      </c>
      <c r="F31" s="27">
        <f t="shared" si="2"/>
        <v>1.269525145593599</v>
      </c>
      <c r="G31" s="29">
        <f t="shared" si="0"/>
        <v>0.47607192959759964</v>
      </c>
      <c r="H31" s="31">
        <f t="shared" si="4"/>
        <v>0.49603009166666628</v>
      </c>
      <c r="I31" s="31">
        <f t="shared" si="3"/>
        <v>0.6142833319999994</v>
      </c>
      <c r="J31" s="30">
        <f t="shared" si="5"/>
        <v>0.84999999999999987</v>
      </c>
      <c r="K31" s="31">
        <f t="shared" si="7"/>
        <v>11.47</v>
      </c>
      <c r="L31" s="31">
        <f t="shared" si="6"/>
        <v>5.9894204359375944</v>
      </c>
      <c r="M31" s="30">
        <f t="shared" si="8"/>
        <v>2.2460326634765981</v>
      </c>
      <c r="P31" s="8">
        <v>43135</v>
      </c>
      <c r="Q31" s="31">
        <v>0.69546296233333305</v>
      </c>
      <c r="R31" s="31">
        <v>0.90146666575999979</v>
      </c>
      <c r="S31" s="30">
        <v>0.84999999999999987</v>
      </c>
      <c r="T31" s="31">
        <v>35.75</v>
      </c>
      <c r="U31" s="31">
        <v>27.39402663917199</v>
      </c>
      <c r="V31" s="30">
        <v>10.272759989689497</v>
      </c>
    </row>
    <row r="32" spans="1:22" ht="15.6" thickTop="1" thickBot="1" x14ac:dyDescent="0.4">
      <c r="A32" s="8">
        <f>inputs_S2!G26</f>
        <v>42954</v>
      </c>
      <c r="B32" s="44">
        <f>+inputs_S2!I26</f>
        <v>0.49635416499999963</v>
      </c>
      <c r="C32" s="27">
        <f t="shared" si="1"/>
        <v>0.61474999759999949</v>
      </c>
      <c r="D32" s="28">
        <v>0.85</v>
      </c>
      <c r="E32" s="45">
        <f>+inputs_S2!L26</f>
        <v>1.75</v>
      </c>
      <c r="F32" s="27">
        <f t="shared" si="2"/>
        <v>0.91444062142999927</v>
      </c>
      <c r="G32" s="29">
        <f t="shared" si="0"/>
        <v>0.34291523303624977</v>
      </c>
      <c r="H32" s="31" t="str">
        <f t="shared" si="4"/>
        <v/>
      </c>
      <c r="I32" s="31" t="str">
        <f t="shared" si="3"/>
        <v/>
      </c>
      <c r="J32" s="30" t="str">
        <f t="shared" si="5"/>
        <v/>
      </c>
      <c r="K32" s="31" t="str">
        <f t="shared" si="7"/>
        <v/>
      </c>
      <c r="L32" s="31" t="str">
        <f t="shared" si="6"/>
        <v/>
      </c>
      <c r="M32" s="30" t="str">
        <f t="shared" si="8"/>
        <v/>
      </c>
      <c r="P32" s="8">
        <v>43142</v>
      </c>
      <c r="Q32" s="31">
        <v>0.69870370333333331</v>
      </c>
      <c r="R32" s="31">
        <v>0.90613333280000019</v>
      </c>
      <c r="S32" s="30">
        <v>0.84999999999999987</v>
      </c>
      <c r="T32" s="31">
        <v>37.449999999999996</v>
      </c>
      <c r="U32" s="31">
        <v>28.845684983118321</v>
      </c>
      <c r="V32" s="30">
        <v>10.817131868669373</v>
      </c>
    </row>
    <row r="33" spans="1:22" ht="15.6" thickTop="1" thickBot="1" x14ac:dyDescent="0.4">
      <c r="A33" s="8">
        <f>inputs_S2!G27</f>
        <v>42955</v>
      </c>
      <c r="B33" s="44">
        <f>+inputs_S2!I27</f>
        <v>0.49643518333333297</v>
      </c>
      <c r="C33" s="27">
        <f t="shared" si="1"/>
        <v>0.61486666399999945</v>
      </c>
      <c r="D33" s="28">
        <v>0.85</v>
      </c>
      <c r="E33" s="45">
        <f>+inputs_S2!L27</f>
        <v>3.17</v>
      </c>
      <c r="F33" s="27">
        <f t="shared" si="2"/>
        <v>1.6567582261479985</v>
      </c>
      <c r="G33" s="29">
        <f t="shared" si="0"/>
        <v>0.62128433480549949</v>
      </c>
      <c r="H33" s="31" t="str">
        <f t="shared" si="4"/>
        <v/>
      </c>
      <c r="I33" s="31" t="str">
        <f t="shared" si="3"/>
        <v/>
      </c>
      <c r="J33" s="30" t="str">
        <f t="shared" si="5"/>
        <v/>
      </c>
      <c r="K33" s="31" t="str">
        <f t="shared" si="7"/>
        <v/>
      </c>
      <c r="L33" s="31" t="str">
        <f t="shared" si="6"/>
        <v/>
      </c>
      <c r="M33" s="30" t="str">
        <f t="shared" si="8"/>
        <v/>
      </c>
      <c r="P33" s="8">
        <v>43149</v>
      </c>
      <c r="Q33" s="31">
        <v>0.70194444433333369</v>
      </c>
      <c r="R33" s="31">
        <v>0.91079999984000037</v>
      </c>
      <c r="S33" s="30">
        <v>0.84999999999999987</v>
      </c>
      <c r="T33" s="31">
        <v>33.910000000000004</v>
      </c>
      <c r="U33" s="31">
        <v>26.250018461860886</v>
      </c>
      <c r="V33" s="30">
        <v>9.8437569231978337</v>
      </c>
    </row>
    <row r="34" spans="1:22" ht="15.6" thickTop="1" thickBot="1" x14ac:dyDescent="0.4">
      <c r="A34" s="8">
        <f>inputs_S2!G28</f>
        <v>42956</v>
      </c>
      <c r="B34" s="44">
        <f>+inputs_S2!I28</f>
        <v>0.49651620166666632</v>
      </c>
      <c r="C34" s="27">
        <f t="shared" si="1"/>
        <v>0.61498333039999953</v>
      </c>
      <c r="D34" s="28">
        <v>0.85</v>
      </c>
      <c r="E34" s="45">
        <f>+inputs_S2!L28</f>
        <v>1.9</v>
      </c>
      <c r="F34" s="27">
        <f t="shared" si="2"/>
        <v>0.99319807859599929</v>
      </c>
      <c r="G34" s="29">
        <f t="shared" si="0"/>
        <v>0.37244927947349976</v>
      </c>
      <c r="H34" s="31" t="str">
        <f t="shared" si="4"/>
        <v/>
      </c>
      <c r="I34" s="31" t="str">
        <f t="shared" si="3"/>
        <v/>
      </c>
      <c r="J34" s="30" t="str">
        <f t="shared" si="5"/>
        <v/>
      </c>
      <c r="K34" s="31" t="str">
        <f t="shared" si="7"/>
        <v/>
      </c>
      <c r="L34" s="31" t="str">
        <f t="shared" si="6"/>
        <v/>
      </c>
      <c r="M34" s="30" t="str">
        <f t="shared" si="8"/>
        <v/>
      </c>
      <c r="P34" s="8">
        <v>43156</v>
      </c>
      <c r="Q34" s="31">
        <v>0.72349735476190424</v>
      </c>
      <c r="R34" s="31">
        <v>0.94183619085714221</v>
      </c>
      <c r="S34" s="30">
        <v>0.84999999999999987</v>
      </c>
      <c r="T34" s="31">
        <v>33.549999999999997</v>
      </c>
      <c r="U34" s="31">
        <v>26.846369183974861</v>
      </c>
      <c r="V34" s="30">
        <v>10.067388443990573</v>
      </c>
    </row>
    <row r="35" spans="1:22" ht="15.6" thickTop="1" thickBot="1" x14ac:dyDescent="0.4">
      <c r="A35" s="8">
        <f>inputs_S2!G29</f>
        <v>42957</v>
      </c>
      <c r="B35" s="44">
        <f>+inputs_S2!I29</f>
        <v>0.49659721999999967</v>
      </c>
      <c r="C35" s="27">
        <f t="shared" si="1"/>
        <v>0.61509999679999949</v>
      </c>
      <c r="D35" s="28">
        <v>0.85</v>
      </c>
      <c r="E35" s="45">
        <f>+inputs_S2!L29</f>
        <v>1.66</v>
      </c>
      <c r="F35" s="27">
        <f t="shared" si="2"/>
        <v>0.86790609548479924</v>
      </c>
      <c r="G35" s="29">
        <f t="shared" si="0"/>
        <v>0.32546478580679972</v>
      </c>
      <c r="H35" s="31" t="str">
        <f t="shared" si="4"/>
        <v/>
      </c>
      <c r="I35" s="31" t="str">
        <f t="shared" si="3"/>
        <v/>
      </c>
      <c r="J35" s="30" t="str">
        <f t="shared" si="5"/>
        <v/>
      </c>
      <c r="K35" s="31" t="str">
        <f t="shared" si="7"/>
        <v/>
      </c>
      <c r="L35" s="31" t="str">
        <f t="shared" si="6"/>
        <v/>
      </c>
      <c r="M35" s="30" t="str">
        <f t="shared" si="8"/>
        <v/>
      </c>
      <c r="P35" s="8">
        <v>43163</v>
      </c>
      <c r="Q35" s="31">
        <v>0.71896296333333254</v>
      </c>
      <c r="R35" s="31">
        <v>0.93530666719999889</v>
      </c>
      <c r="S35" s="30">
        <v>0.84999999999999987</v>
      </c>
      <c r="T35" s="31">
        <v>29.03</v>
      </c>
      <c r="U35" s="31">
        <v>23.086927986493571</v>
      </c>
      <c r="V35" s="30">
        <v>8.6575979949350899</v>
      </c>
    </row>
    <row r="36" spans="1:22" ht="15.6" thickTop="1" thickBot="1" x14ac:dyDescent="0.4">
      <c r="A36" s="8">
        <f>inputs_S2!G30</f>
        <v>42958</v>
      </c>
      <c r="B36" s="44">
        <f>+inputs_S2!I30</f>
        <v>0.49667823833333302</v>
      </c>
      <c r="C36" s="27">
        <f t="shared" si="1"/>
        <v>0.61521666319999957</v>
      </c>
      <c r="D36" s="28">
        <v>0.85</v>
      </c>
      <c r="E36" s="45">
        <f>+inputs_S2!L30</f>
        <v>0.91</v>
      </c>
      <c r="F36" s="27">
        <f t="shared" si="2"/>
        <v>0.47587008898519961</v>
      </c>
      <c r="G36" s="29">
        <f t="shared" si="0"/>
        <v>0.17845128336944988</v>
      </c>
      <c r="H36" s="31" t="str">
        <f t="shared" si="4"/>
        <v/>
      </c>
      <c r="I36" s="31" t="str">
        <f t="shared" si="3"/>
        <v/>
      </c>
      <c r="J36" s="30" t="str">
        <f t="shared" si="5"/>
        <v/>
      </c>
      <c r="K36" s="31" t="str">
        <f t="shared" si="7"/>
        <v/>
      </c>
      <c r="L36" s="31" t="str">
        <f t="shared" si="6"/>
        <v/>
      </c>
      <c r="M36" s="30" t="str">
        <f t="shared" si="8"/>
        <v/>
      </c>
      <c r="P36" s="8">
        <v>43170</v>
      </c>
      <c r="Q36" s="31">
        <v>0.72714285866666606</v>
      </c>
      <c r="R36" s="31">
        <v>0.94708571647999928</v>
      </c>
      <c r="S36" s="30">
        <v>0.84999999999999987</v>
      </c>
      <c r="T36" s="31">
        <v>30.809999999999995</v>
      </c>
      <c r="U36" s="31">
        <v>24.8467644066499</v>
      </c>
      <c r="V36" s="30">
        <v>9.3175366524937129</v>
      </c>
    </row>
    <row r="37" spans="1:22" ht="15.6" thickTop="1" thickBot="1" x14ac:dyDescent="0.4">
      <c r="A37" s="8">
        <f>inputs_S2!G31</f>
        <v>42959</v>
      </c>
      <c r="B37" s="44">
        <f>+inputs_S2!I31</f>
        <v>0.49675925666666637</v>
      </c>
      <c r="C37" s="27">
        <f t="shared" si="1"/>
        <v>0.61533332959999953</v>
      </c>
      <c r="D37" s="28">
        <v>0.85</v>
      </c>
      <c r="E37" s="45">
        <f>+inputs_S2!L31</f>
        <v>1.67</v>
      </c>
      <c r="F37" s="27">
        <f t="shared" si="2"/>
        <v>0.87346566136719939</v>
      </c>
      <c r="G37" s="29">
        <f t="shared" si="0"/>
        <v>0.3275496230126998</v>
      </c>
      <c r="H37" s="31" t="str">
        <f t="shared" si="4"/>
        <v/>
      </c>
      <c r="I37" s="31" t="str">
        <f t="shared" si="3"/>
        <v/>
      </c>
      <c r="J37" s="30" t="str">
        <f t="shared" si="5"/>
        <v/>
      </c>
      <c r="K37" s="31" t="str">
        <f t="shared" si="7"/>
        <v/>
      </c>
      <c r="L37" s="31" t="str">
        <f t="shared" si="6"/>
        <v/>
      </c>
      <c r="M37" s="30" t="str">
        <f t="shared" si="8"/>
        <v/>
      </c>
      <c r="P37" s="8">
        <v>43177</v>
      </c>
      <c r="Q37" s="31">
        <v>0.73249735428571372</v>
      </c>
      <c r="R37" s="31">
        <v>0.95479619017142769</v>
      </c>
      <c r="S37" s="30">
        <v>0.84999999999999987</v>
      </c>
      <c r="T37" s="31">
        <v>32.690000000000005</v>
      </c>
      <c r="U37" s="31">
        <v>26.528166790447333</v>
      </c>
      <c r="V37" s="30">
        <v>9.9480625464177503</v>
      </c>
    </row>
    <row r="38" spans="1:22" ht="15.6" thickTop="1" thickBot="1" x14ac:dyDescent="0.4">
      <c r="A38" s="8">
        <f>inputs_S2!G32</f>
        <v>42960</v>
      </c>
      <c r="B38" s="44">
        <f>+inputs_S2!I32</f>
        <v>0.49684027499999972</v>
      </c>
      <c r="C38" s="27">
        <f t="shared" si="1"/>
        <v>0.61544999599999961</v>
      </c>
      <c r="D38" s="28">
        <v>0.85</v>
      </c>
      <c r="E38" s="45">
        <f>+inputs_S2!L32</f>
        <v>2.3199999999999998</v>
      </c>
      <c r="F38" s="27">
        <f t="shared" si="2"/>
        <v>1.2136673921119989</v>
      </c>
      <c r="G38" s="29">
        <f t="shared" si="0"/>
        <v>0.4551252720419996</v>
      </c>
      <c r="H38" s="31">
        <f t="shared" si="4"/>
        <v>0.49659721999999967</v>
      </c>
      <c r="I38" s="31">
        <f t="shared" si="3"/>
        <v>0.61509999679999949</v>
      </c>
      <c r="J38" s="30">
        <f t="shared" si="5"/>
        <v>0.84999999999999987</v>
      </c>
      <c r="K38" s="31">
        <f t="shared" si="7"/>
        <v>13.38</v>
      </c>
      <c r="L38" s="31">
        <f t="shared" si="6"/>
        <v>6.9953061641231944</v>
      </c>
      <c r="M38" s="30">
        <f t="shared" si="8"/>
        <v>2.6232398115461981</v>
      </c>
      <c r="P38" s="8">
        <v>43184</v>
      </c>
      <c r="Q38" s="31">
        <v>0.7277671965714283</v>
      </c>
      <c r="R38" s="31">
        <v>0.94798476306285662</v>
      </c>
      <c r="S38" s="30">
        <v>0.84999999999999987</v>
      </c>
      <c r="T38" s="31">
        <v>32.72</v>
      </c>
      <c r="U38" s="31">
        <v>26.363690696321903</v>
      </c>
      <c r="V38" s="30">
        <v>9.8863840111207164</v>
      </c>
    </row>
    <row r="39" spans="1:22" ht="15.6" thickTop="1" thickBot="1" x14ac:dyDescent="0.4">
      <c r="A39" s="8">
        <f>inputs_S2!G33</f>
        <v>42961</v>
      </c>
      <c r="B39" s="44">
        <f>+inputs_S2!I33</f>
        <v>0.49692129333333307</v>
      </c>
      <c r="C39" s="27">
        <f t="shared" si="1"/>
        <v>0.61556666239999958</v>
      </c>
      <c r="D39" s="28">
        <v>0.85</v>
      </c>
      <c r="E39" s="45">
        <f>+inputs_S2!L33</f>
        <v>2.73</v>
      </c>
      <c r="F39" s="27">
        <f t="shared" si="2"/>
        <v>1.4284224400991987</v>
      </c>
      <c r="G39" s="29">
        <f t="shared" si="0"/>
        <v>0.53565841503719958</v>
      </c>
      <c r="H39" s="31" t="str">
        <f t="shared" si="4"/>
        <v/>
      </c>
      <c r="I39" s="31" t="str">
        <f t="shared" si="3"/>
        <v/>
      </c>
      <c r="J39" s="30" t="str">
        <f t="shared" si="5"/>
        <v/>
      </c>
      <c r="K39" s="31" t="str">
        <f t="shared" si="7"/>
        <v/>
      </c>
      <c r="L39" s="31" t="str">
        <f t="shared" si="6"/>
        <v/>
      </c>
      <c r="M39" s="30" t="str">
        <f t="shared" si="8"/>
        <v/>
      </c>
      <c r="P39" s="15"/>
      <c r="T39" s="18"/>
      <c r="U39" s="18"/>
      <c r="V39" s="18"/>
    </row>
    <row r="40" spans="1:22" ht="15.6" thickTop="1" thickBot="1" x14ac:dyDescent="0.4">
      <c r="A40" s="8">
        <f>inputs_S2!G34</f>
        <v>42962</v>
      </c>
      <c r="B40" s="44">
        <f>+inputs_S2!I34</f>
        <v>0.49700231166666642</v>
      </c>
      <c r="C40" s="27">
        <f t="shared" si="1"/>
        <v>0.61568332879999965</v>
      </c>
      <c r="D40" s="28">
        <v>0.85</v>
      </c>
      <c r="E40" s="45">
        <f>+inputs_S2!L34</f>
        <v>1.99</v>
      </c>
      <c r="F40" s="27">
        <f t="shared" si="2"/>
        <v>1.0414283506651993</v>
      </c>
      <c r="G40" s="29">
        <f t="shared" si="0"/>
        <v>0.39053563149944975</v>
      </c>
      <c r="H40" s="31" t="str">
        <f t="shared" si="4"/>
        <v/>
      </c>
      <c r="I40" s="31" t="str">
        <f t="shared" si="3"/>
        <v/>
      </c>
      <c r="J40" s="30" t="str">
        <f t="shared" si="5"/>
        <v/>
      </c>
      <c r="K40" s="31" t="str">
        <f t="shared" si="7"/>
        <v/>
      </c>
      <c r="L40" s="31" t="str">
        <f t="shared" si="6"/>
        <v/>
      </c>
      <c r="M40" s="30" t="str">
        <f t="shared" si="8"/>
        <v/>
      </c>
      <c r="P40" s="15"/>
      <c r="T40" s="18"/>
      <c r="U40" s="18"/>
      <c r="V40" s="18"/>
    </row>
    <row r="41" spans="1:22" ht="15.6" thickTop="1" thickBot="1" x14ac:dyDescent="0.4">
      <c r="A41" s="8">
        <f>inputs_S2!G35</f>
        <v>42963</v>
      </c>
      <c r="B41" s="44">
        <f>+inputs_S2!I35</f>
        <v>0.49708332999999977</v>
      </c>
      <c r="C41" s="27">
        <f t="shared" si="1"/>
        <v>0.61579999519999962</v>
      </c>
      <c r="D41" s="28">
        <v>0.85</v>
      </c>
      <c r="E41" s="45">
        <f>+inputs_S2!L35</f>
        <v>2.13</v>
      </c>
      <c r="F41" s="27">
        <f t="shared" si="2"/>
        <v>1.1149058913095991</v>
      </c>
      <c r="G41" s="29">
        <f t="shared" si="0"/>
        <v>0.41808970924109967</v>
      </c>
      <c r="H41" s="31" t="str">
        <f t="shared" si="4"/>
        <v/>
      </c>
      <c r="I41" s="31" t="str">
        <f t="shared" si="3"/>
        <v/>
      </c>
      <c r="J41" s="30" t="str">
        <f t="shared" si="5"/>
        <v/>
      </c>
      <c r="K41" s="31" t="str">
        <f t="shared" si="7"/>
        <v/>
      </c>
      <c r="L41" s="31" t="str">
        <f t="shared" si="6"/>
        <v/>
      </c>
      <c r="M41" s="30" t="str">
        <f t="shared" si="8"/>
        <v/>
      </c>
      <c r="P41" s="15"/>
      <c r="T41" s="18"/>
      <c r="U41" s="18"/>
      <c r="V41" s="18"/>
    </row>
    <row r="42" spans="1:22" ht="15.6" thickTop="1" thickBot="1" x14ac:dyDescent="0.4">
      <c r="A42" s="8">
        <f>inputs_S2!G36</f>
        <v>42964</v>
      </c>
      <c r="B42" s="44">
        <f>+inputs_S2!I36</f>
        <v>0.49716434833333312</v>
      </c>
      <c r="C42" s="27">
        <f t="shared" si="1"/>
        <v>0.61591666159999969</v>
      </c>
      <c r="D42" s="28">
        <v>0.85</v>
      </c>
      <c r="E42" s="45">
        <f>+inputs_S2!L36</f>
        <v>2.5499999999999998</v>
      </c>
      <c r="F42" s="27">
        <f t="shared" si="2"/>
        <v>1.3349993640179991</v>
      </c>
      <c r="G42" s="29">
        <f t="shared" si="0"/>
        <v>0.50062476150674973</v>
      </c>
      <c r="H42" s="31" t="str">
        <f t="shared" si="4"/>
        <v/>
      </c>
      <c r="I42" s="31" t="str">
        <f t="shared" si="3"/>
        <v/>
      </c>
      <c r="J42" s="30" t="str">
        <f t="shared" si="5"/>
        <v/>
      </c>
      <c r="K42" s="31" t="str">
        <f t="shared" si="7"/>
        <v/>
      </c>
      <c r="L42" s="31" t="str">
        <f t="shared" si="6"/>
        <v/>
      </c>
      <c r="M42" s="30" t="str">
        <f t="shared" si="8"/>
        <v/>
      </c>
      <c r="P42" s="15"/>
      <c r="T42" s="18"/>
      <c r="U42" s="18"/>
      <c r="V42" s="18"/>
    </row>
    <row r="43" spans="1:22" ht="15.6" thickTop="1" thickBot="1" x14ac:dyDescent="0.4">
      <c r="A43" s="8">
        <f>inputs_S2!G37</f>
        <v>42965</v>
      </c>
      <c r="B43" s="44">
        <f>+inputs_S2!I37</f>
        <v>0.49724536666666647</v>
      </c>
      <c r="C43" s="27">
        <f t="shared" si="1"/>
        <v>0.61603332799999966</v>
      </c>
      <c r="D43" s="28">
        <v>0.85</v>
      </c>
      <c r="E43" s="45">
        <f>+inputs_S2!L37</f>
        <v>1.84</v>
      </c>
      <c r="F43" s="27">
        <f t="shared" si="2"/>
        <v>0.96347612499199942</v>
      </c>
      <c r="G43" s="29">
        <f t="shared" si="0"/>
        <v>0.36130354687199978</v>
      </c>
      <c r="H43" s="31" t="str">
        <f t="shared" si="4"/>
        <v/>
      </c>
      <c r="I43" s="31" t="str">
        <f t="shared" si="3"/>
        <v/>
      </c>
      <c r="J43" s="30" t="str">
        <f t="shared" si="5"/>
        <v/>
      </c>
      <c r="K43" s="31" t="str">
        <f t="shared" si="7"/>
        <v/>
      </c>
      <c r="L43" s="31" t="str">
        <f t="shared" si="6"/>
        <v/>
      </c>
      <c r="M43" s="30" t="str">
        <f t="shared" si="8"/>
        <v/>
      </c>
      <c r="P43" s="15"/>
      <c r="T43" s="18"/>
      <c r="U43" s="18"/>
      <c r="V43" s="18"/>
    </row>
    <row r="44" spans="1:22" ht="15.6" thickTop="1" thickBot="1" x14ac:dyDescent="0.4">
      <c r="A44" s="8">
        <f>inputs_S2!G38</f>
        <v>42966</v>
      </c>
      <c r="B44" s="44">
        <f>+inputs_S2!I38</f>
        <v>0.49732638499999982</v>
      </c>
      <c r="C44" s="27">
        <f t="shared" si="1"/>
        <v>0.61614999439999973</v>
      </c>
      <c r="D44" s="28">
        <v>0.85</v>
      </c>
      <c r="E44" s="45">
        <f>+inputs_S2!L38</f>
        <v>2.37</v>
      </c>
      <c r="F44" s="27">
        <f t="shared" si="2"/>
        <v>1.2412341637187994</v>
      </c>
      <c r="G44" s="29">
        <f t="shared" si="0"/>
        <v>0.46546281139454976</v>
      </c>
      <c r="H44" s="31" t="str">
        <f t="shared" si="4"/>
        <v/>
      </c>
      <c r="I44" s="31" t="str">
        <f t="shared" si="3"/>
        <v/>
      </c>
      <c r="J44" s="30" t="str">
        <f t="shared" si="5"/>
        <v/>
      </c>
      <c r="K44" s="31" t="str">
        <f t="shared" si="7"/>
        <v/>
      </c>
      <c r="L44" s="31" t="str">
        <f t="shared" si="6"/>
        <v/>
      </c>
      <c r="M44" s="30" t="str">
        <f t="shared" si="8"/>
        <v/>
      </c>
      <c r="P44" s="15"/>
      <c r="T44" s="18"/>
      <c r="U44" s="18"/>
      <c r="V44" s="18"/>
    </row>
    <row r="45" spans="1:22" ht="15.6" thickTop="1" thickBot="1" x14ac:dyDescent="0.4">
      <c r="A45" s="8">
        <f>inputs_S2!G39</f>
        <v>42967</v>
      </c>
      <c r="B45" s="44">
        <f>+inputs_S2!I39</f>
        <v>0.497407403333333</v>
      </c>
      <c r="C45" s="27">
        <f t="shared" si="1"/>
        <v>0.61626666079999948</v>
      </c>
      <c r="D45" s="28">
        <v>0.85</v>
      </c>
      <c r="E45" s="45">
        <f>+inputs_S2!L39</f>
        <v>3.47</v>
      </c>
      <c r="F45" s="27">
        <f t="shared" si="2"/>
        <v>1.8176785160295987</v>
      </c>
      <c r="G45" s="29">
        <f t="shared" si="0"/>
        <v>0.68162944351109955</v>
      </c>
      <c r="H45" s="31">
        <f t="shared" si="4"/>
        <v>0.49716434833333306</v>
      </c>
      <c r="I45" s="31">
        <f t="shared" si="3"/>
        <v>0.61591666159999947</v>
      </c>
      <c r="J45" s="30">
        <f t="shared" si="5"/>
        <v>0.84999999999999987</v>
      </c>
      <c r="K45" s="31">
        <f t="shared" si="7"/>
        <v>17.079999999999998</v>
      </c>
      <c r="L45" s="31">
        <f t="shared" si="6"/>
        <v>8.942144850832392</v>
      </c>
      <c r="M45" s="30">
        <f t="shared" si="8"/>
        <v>3.3533043190621479</v>
      </c>
      <c r="P45" s="15"/>
      <c r="T45" s="18"/>
      <c r="U45" s="18"/>
      <c r="V45" s="18"/>
    </row>
    <row r="46" spans="1:22" ht="15.6" thickTop="1" thickBot="1" x14ac:dyDescent="0.4">
      <c r="A46" s="8">
        <f>inputs_S2!G40</f>
        <v>42968</v>
      </c>
      <c r="B46" s="44">
        <f>+inputs_S2!I40</f>
        <v>0.49014814422222186</v>
      </c>
      <c r="C46" s="27">
        <f t="shared" si="1"/>
        <v>0.60581332767999951</v>
      </c>
      <c r="D46" s="28">
        <v>0.85</v>
      </c>
      <c r="E46" s="45">
        <f>+inputs_S2!L40</f>
        <v>4.28</v>
      </c>
      <c r="F46" s="27">
        <f t="shared" si="2"/>
        <v>2.2039488860998384</v>
      </c>
      <c r="G46" s="29">
        <f t="shared" si="0"/>
        <v>0.8264808322874394</v>
      </c>
      <c r="H46" s="31" t="str">
        <f t="shared" si="4"/>
        <v/>
      </c>
      <c r="I46" s="31" t="str">
        <f t="shared" si="3"/>
        <v/>
      </c>
      <c r="J46" s="30" t="str">
        <f t="shared" si="5"/>
        <v/>
      </c>
      <c r="K46" s="31" t="str">
        <f t="shared" si="7"/>
        <v/>
      </c>
      <c r="L46" s="31" t="str">
        <f t="shared" si="6"/>
        <v/>
      </c>
      <c r="M46" s="30" t="str">
        <f t="shared" si="8"/>
        <v/>
      </c>
      <c r="P46" s="15"/>
      <c r="T46" s="18"/>
      <c r="U46" s="18"/>
      <c r="V46" s="18"/>
    </row>
    <row r="47" spans="1:22" ht="15.6" thickTop="1" thickBot="1" x14ac:dyDescent="0.4">
      <c r="A47" s="8">
        <f>inputs_S2!G41</f>
        <v>42969</v>
      </c>
      <c r="B47" s="44">
        <f>+inputs_S2!I41</f>
        <v>0.48288888511111072</v>
      </c>
      <c r="C47" s="27">
        <f t="shared" si="1"/>
        <v>0.59535999455999944</v>
      </c>
      <c r="D47" s="28">
        <v>0.85</v>
      </c>
      <c r="E47" s="45">
        <f>+inputs_S2!L41</f>
        <v>1.27</v>
      </c>
      <c r="F47" s="27">
        <f t="shared" si="2"/>
        <v>0.64269111412751945</v>
      </c>
      <c r="G47" s="29">
        <f t="shared" si="0"/>
        <v>0.24100916779781981</v>
      </c>
      <c r="H47" s="31" t="str">
        <f t="shared" si="4"/>
        <v/>
      </c>
      <c r="I47" s="31" t="str">
        <f t="shared" si="3"/>
        <v/>
      </c>
      <c r="J47" s="30" t="str">
        <f t="shared" si="5"/>
        <v/>
      </c>
      <c r="K47" s="31" t="str">
        <f t="shared" si="7"/>
        <v/>
      </c>
      <c r="L47" s="31" t="str">
        <f t="shared" si="6"/>
        <v/>
      </c>
      <c r="M47" s="30" t="str">
        <f t="shared" si="8"/>
        <v/>
      </c>
      <c r="P47" s="15"/>
      <c r="T47" s="18"/>
      <c r="U47" s="18"/>
      <c r="V47" s="18"/>
    </row>
    <row r="48" spans="1:22" ht="15.6" thickTop="1" thickBot="1" x14ac:dyDescent="0.4">
      <c r="A48" s="8">
        <f>inputs_S2!G42</f>
        <v>42970</v>
      </c>
      <c r="B48" s="44">
        <f>+inputs_S2!I42</f>
        <v>0.47562962599999958</v>
      </c>
      <c r="C48" s="27">
        <f t="shared" si="1"/>
        <v>0.58490666143999936</v>
      </c>
      <c r="D48" s="28">
        <v>0.85</v>
      </c>
      <c r="E48" s="45">
        <f>+inputs_S2!L42</f>
        <v>2.38</v>
      </c>
      <c r="F48" s="27">
        <f t="shared" si="2"/>
        <v>1.1832661760931187</v>
      </c>
      <c r="G48" s="29">
        <f t="shared" si="0"/>
        <v>0.44372481603491953</v>
      </c>
      <c r="H48" s="31" t="str">
        <f t="shared" si="4"/>
        <v/>
      </c>
      <c r="I48" s="31" t="str">
        <f t="shared" si="3"/>
        <v/>
      </c>
      <c r="J48" s="30" t="str">
        <f t="shared" si="5"/>
        <v/>
      </c>
      <c r="K48" s="31" t="str">
        <f t="shared" si="7"/>
        <v/>
      </c>
      <c r="L48" s="31" t="str">
        <f t="shared" si="6"/>
        <v/>
      </c>
      <c r="M48" s="30" t="str">
        <f t="shared" si="8"/>
        <v/>
      </c>
      <c r="P48" s="15"/>
      <c r="T48" s="18"/>
      <c r="U48" s="18"/>
      <c r="V48" s="18"/>
    </row>
    <row r="49" spans="1:22" ht="15.6" thickTop="1" thickBot="1" x14ac:dyDescent="0.4">
      <c r="A49" s="8">
        <f>inputs_S2!G43</f>
        <v>42971</v>
      </c>
      <c r="B49" s="44">
        <f>+inputs_S2!I43</f>
        <v>0.46837036688888845</v>
      </c>
      <c r="C49" s="27">
        <f t="shared" si="1"/>
        <v>0.5744533283199994</v>
      </c>
      <c r="D49" s="28">
        <v>0.85</v>
      </c>
      <c r="E49" s="45">
        <f>+inputs_S2!L43</f>
        <v>1.72</v>
      </c>
      <c r="F49" s="27">
        <f t="shared" si="2"/>
        <v>0.83985076600383901</v>
      </c>
      <c r="G49" s="29">
        <f t="shared" si="0"/>
        <v>0.31494403725143966</v>
      </c>
      <c r="H49" s="31" t="str">
        <f t="shared" si="4"/>
        <v/>
      </c>
      <c r="I49" s="31" t="str">
        <f t="shared" si="3"/>
        <v/>
      </c>
      <c r="J49" s="30" t="str">
        <f t="shared" si="5"/>
        <v/>
      </c>
      <c r="K49" s="31" t="str">
        <f t="shared" si="7"/>
        <v/>
      </c>
      <c r="L49" s="31" t="str">
        <f t="shared" si="6"/>
        <v/>
      </c>
      <c r="M49" s="30" t="str">
        <f t="shared" si="8"/>
        <v/>
      </c>
      <c r="P49" s="15"/>
      <c r="T49" s="18"/>
      <c r="U49" s="18"/>
      <c r="V49" s="18"/>
    </row>
    <row r="50" spans="1:22" ht="15.6" thickTop="1" thickBot="1" x14ac:dyDescent="0.4">
      <c r="A50" s="8">
        <f>inputs_S2!G44</f>
        <v>42972</v>
      </c>
      <c r="B50" s="44">
        <f>+inputs_S2!I44</f>
        <v>0.46111110777777731</v>
      </c>
      <c r="C50" s="27">
        <f t="shared" si="1"/>
        <v>0.56399999519999933</v>
      </c>
      <c r="D50" s="28">
        <v>0.85</v>
      </c>
      <c r="E50" s="45">
        <f>+inputs_S2!L44</f>
        <v>2.34</v>
      </c>
      <c r="F50" s="27">
        <f t="shared" si="2"/>
        <v>1.1217959904527985</v>
      </c>
      <c r="G50" s="29">
        <f t="shared" si="0"/>
        <v>0.42067349641979945</v>
      </c>
      <c r="H50" s="31" t="str">
        <f t="shared" si="4"/>
        <v/>
      </c>
      <c r="I50" s="31" t="str">
        <f t="shared" si="3"/>
        <v/>
      </c>
      <c r="J50" s="30" t="str">
        <f t="shared" si="5"/>
        <v/>
      </c>
      <c r="K50" s="31" t="str">
        <f t="shared" si="7"/>
        <v/>
      </c>
      <c r="L50" s="31" t="str">
        <f t="shared" si="6"/>
        <v/>
      </c>
      <c r="M50" s="30" t="str">
        <f t="shared" si="8"/>
        <v/>
      </c>
      <c r="P50" s="15"/>
      <c r="T50" s="18"/>
      <c r="U50" s="18"/>
      <c r="V50" s="18"/>
    </row>
    <row r="51" spans="1:22" ht="15.6" thickTop="1" thickBot="1" x14ac:dyDescent="0.4">
      <c r="A51" s="8">
        <f>inputs_S2!G45</f>
        <v>42973</v>
      </c>
      <c r="B51" s="44">
        <f>+inputs_S2!I45</f>
        <v>0.45385184866666617</v>
      </c>
      <c r="C51" s="27">
        <f t="shared" si="1"/>
        <v>0.55354666207999925</v>
      </c>
      <c r="D51" s="28">
        <v>0.85</v>
      </c>
      <c r="E51" s="45">
        <f>+inputs_S2!L45</f>
        <v>2.98</v>
      </c>
      <c r="F51" s="27">
        <f t="shared" si="2"/>
        <v>1.4021336950486381</v>
      </c>
      <c r="G51" s="29">
        <f t="shared" si="0"/>
        <v>0.52580013564323935</v>
      </c>
      <c r="H51" s="31" t="str">
        <f t="shared" si="4"/>
        <v/>
      </c>
      <c r="I51" s="31" t="str">
        <f t="shared" si="3"/>
        <v/>
      </c>
      <c r="J51" s="30" t="str">
        <f t="shared" si="5"/>
        <v/>
      </c>
      <c r="K51" s="31" t="str">
        <f t="shared" si="7"/>
        <v/>
      </c>
      <c r="L51" s="31" t="str">
        <f t="shared" si="6"/>
        <v/>
      </c>
      <c r="M51" s="30" t="str">
        <f t="shared" si="8"/>
        <v/>
      </c>
      <c r="P51" s="15"/>
      <c r="T51" s="18"/>
      <c r="U51" s="18"/>
      <c r="V51" s="18"/>
    </row>
    <row r="52" spans="1:22" ht="15.6" thickTop="1" thickBot="1" x14ac:dyDescent="0.4">
      <c r="A52" s="8">
        <f>inputs_S2!G46</f>
        <v>42974</v>
      </c>
      <c r="B52" s="44">
        <f>+inputs_S2!I46</f>
        <v>0.44659258955555503</v>
      </c>
      <c r="C52" s="27">
        <f t="shared" si="1"/>
        <v>0.54309332895999929</v>
      </c>
      <c r="D52" s="28">
        <v>0.85</v>
      </c>
      <c r="E52" s="45">
        <f>+inputs_S2!L46</f>
        <v>1.95</v>
      </c>
      <c r="F52" s="27">
        <f t="shared" si="2"/>
        <v>0.90017719275119878</v>
      </c>
      <c r="G52" s="29">
        <f t="shared" si="0"/>
        <v>0.33756644728169954</v>
      </c>
      <c r="H52" s="31">
        <f t="shared" si="4"/>
        <v>0.46837036688888839</v>
      </c>
      <c r="I52" s="31">
        <f t="shared" si="3"/>
        <v>0.5744533283199994</v>
      </c>
      <c r="J52" s="30">
        <f t="shared" si="5"/>
        <v>0.84999999999999987</v>
      </c>
      <c r="K52" s="31">
        <f t="shared" si="7"/>
        <v>16.920000000000002</v>
      </c>
      <c r="L52" s="31">
        <f t="shared" si="6"/>
        <v>8.2938638205769522</v>
      </c>
      <c r="M52" s="30">
        <f t="shared" si="8"/>
        <v>3.1101989327163571</v>
      </c>
      <c r="P52" s="15"/>
      <c r="T52" s="18"/>
      <c r="U52" s="18"/>
      <c r="V52" s="18"/>
    </row>
    <row r="53" spans="1:22" ht="15.6" thickTop="1" thickBot="1" x14ac:dyDescent="0.4">
      <c r="A53" s="8">
        <f>inputs_S2!G47</f>
        <v>42975</v>
      </c>
      <c r="B53" s="44">
        <f>+inputs_S2!I47</f>
        <v>0.43933333044444389</v>
      </c>
      <c r="C53" s="27">
        <f t="shared" si="1"/>
        <v>0.53263999583999921</v>
      </c>
      <c r="D53" s="28">
        <v>0.85</v>
      </c>
      <c r="E53" s="45">
        <f>+inputs_S2!L47</f>
        <v>2.39</v>
      </c>
      <c r="F53" s="27">
        <f t="shared" si="2"/>
        <v>1.0820581515489585</v>
      </c>
      <c r="G53" s="29">
        <f t="shared" si="0"/>
        <v>0.40577180683085945</v>
      </c>
      <c r="H53" s="31" t="str">
        <f t="shared" si="4"/>
        <v/>
      </c>
      <c r="I53" s="31" t="str">
        <f t="shared" si="3"/>
        <v/>
      </c>
      <c r="J53" s="30" t="str">
        <f t="shared" si="5"/>
        <v/>
      </c>
      <c r="K53" s="31" t="str">
        <f t="shared" si="7"/>
        <v/>
      </c>
      <c r="L53" s="31" t="str">
        <f t="shared" si="6"/>
        <v/>
      </c>
      <c r="M53" s="30" t="str">
        <f t="shared" si="8"/>
        <v/>
      </c>
      <c r="P53" s="15"/>
      <c r="T53" s="18"/>
      <c r="U53" s="18"/>
      <c r="V53" s="18"/>
    </row>
    <row r="54" spans="1:22" ht="15.6" thickTop="1" thickBot="1" x14ac:dyDescent="0.4">
      <c r="A54" s="8">
        <f>inputs_S2!G48</f>
        <v>42976</v>
      </c>
      <c r="B54" s="44">
        <f>+inputs_S2!I48</f>
        <v>0.43207407133333275</v>
      </c>
      <c r="C54" s="27">
        <f t="shared" si="1"/>
        <v>0.52218666271999914</v>
      </c>
      <c r="D54" s="28">
        <v>0.85</v>
      </c>
      <c r="E54" s="45">
        <f>+inputs_S2!L48</f>
        <v>2.82</v>
      </c>
      <c r="F54" s="27">
        <f t="shared" si="2"/>
        <v>1.2516814305398378</v>
      </c>
      <c r="G54" s="29">
        <f t="shared" si="0"/>
        <v>0.46938053645243921</v>
      </c>
      <c r="H54" s="31" t="str">
        <f t="shared" si="4"/>
        <v/>
      </c>
      <c r="I54" s="31" t="str">
        <f t="shared" si="3"/>
        <v/>
      </c>
      <c r="J54" s="30" t="str">
        <f t="shared" si="5"/>
        <v/>
      </c>
      <c r="K54" s="31" t="str">
        <f t="shared" si="7"/>
        <v/>
      </c>
      <c r="L54" s="31" t="str">
        <f t="shared" si="6"/>
        <v/>
      </c>
      <c r="M54" s="30" t="str">
        <f t="shared" si="8"/>
        <v/>
      </c>
      <c r="P54" s="15"/>
      <c r="T54" s="18"/>
      <c r="U54" s="18"/>
      <c r="V54" s="18"/>
    </row>
    <row r="55" spans="1:22" ht="15.6" thickTop="1" thickBot="1" x14ac:dyDescent="0.4">
      <c r="A55" s="8">
        <f>inputs_S2!G49</f>
        <v>42977</v>
      </c>
      <c r="B55" s="44">
        <f>+inputs_S2!I49</f>
        <v>0.42481481222222162</v>
      </c>
      <c r="C55" s="27">
        <f t="shared" si="1"/>
        <v>0.51173332959999918</v>
      </c>
      <c r="D55" s="28">
        <v>0.85</v>
      </c>
      <c r="E55" s="45">
        <f>+inputs_S2!L49</f>
        <v>3.07</v>
      </c>
      <c r="F55" s="27">
        <f t="shared" si="2"/>
        <v>1.3353681235911978</v>
      </c>
      <c r="G55" s="29">
        <f t="shared" si="0"/>
        <v>0.50076304634669921</v>
      </c>
      <c r="H55" s="31" t="str">
        <f t="shared" si="4"/>
        <v/>
      </c>
      <c r="I55" s="31" t="str">
        <f t="shared" si="3"/>
        <v/>
      </c>
      <c r="J55" s="30" t="str">
        <f t="shared" si="5"/>
        <v/>
      </c>
      <c r="K55" s="31" t="str">
        <f t="shared" si="7"/>
        <v/>
      </c>
      <c r="L55" s="31" t="str">
        <f t="shared" si="6"/>
        <v/>
      </c>
      <c r="M55" s="30" t="str">
        <f t="shared" si="8"/>
        <v/>
      </c>
      <c r="P55" s="15"/>
      <c r="T55" s="18"/>
      <c r="U55" s="18"/>
      <c r="V55" s="18"/>
    </row>
    <row r="56" spans="1:22" ht="15.6" thickTop="1" thickBot="1" x14ac:dyDescent="0.4">
      <c r="A56" s="8">
        <f>inputs_S2!G50</f>
        <v>42978</v>
      </c>
      <c r="B56" s="44">
        <f>+inputs_S2!I50</f>
        <v>0.41755555311111048</v>
      </c>
      <c r="C56" s="27">
        <f t="shared" si="1"/>
        <v>0.5012799964799991</v>
      </c>
      <c r="D56" s="28">
        <v>0.85</v>
      </c>
      <c r="E56" s="45">
        <f>+inputs_S2!L50</f>
        <v>2.3199999999999998</v>
      </c>
      <c r="F56" s="27">
        <f t="shared" si="2"/>
        <v>0.98852415305855812</v>
      </c>
      <c r="G56" s="29">
        <f t="shared" si="0"/>
        <v>0.37069655739695934</v>
      </c>
      <c r="H56" s="31" t="str">
        <f t="shared" si="4"/>
        <v/>
      </c>
      <c r="I56" s="31" t="str">
        <f t="shared" si="3"/>
        <v/>
      </c>
      <c r="J56" s="30" t="str">
        <f t="shared" si="5"/>
        <v/>
      </c>
      <c r="K56" s="31" t="str">
        <f t="shared" si="7"/>
        <v/>
      </c>
      <c r="L56" s="31" t="str">
        <f t="shared" si="6"/>
        <v/>
      </c>
      <c r="M56" s="30" t="str">
        <f t="shared" si="8"/>
        <v/>
      </c>
      <c r="P56" s="15"/>
      <c r="T56" s="18"/>
      <c r="U56" s="18"/>
      <c r="V56" s="18"/>
    </row>
    <row r="57" spans="1:22" ht="15.6" thickTop="1" thickBot="1" x14ac:dyDescent="0.4">
      <c r="A57" s="8">
        <f>inputs_S2!G51</f>
        <v>42979</v>
      </c>
      <c r="B57" s="44">
        <f>+inputs_S2!I51</f>
        <v>0.41029629399999934</v>
      </c>
      <c r="C57" s="27">
        <f t="shared" si="1"/>
        <v>0.49082666335999903</v>
      </c>
      <c r="D57" s="28">
        <v>0.85</v>
      </c>
      <c r="E57" s="45">
        <f>+inputs_S2!L51</f>
        <v>2.62</v>
      </c>
      <c r="F57" s="27">
        <f t="shared" si="2"/>
        <v>1.093070979302718</v>
      </c>
      <c r="G57" s="29">
        <f t="shared" si="0"/>
        <v>0.40990161723851926</v>
      </c>
      <c r="H57" s="31" t="str">
        <f t="shared" si="4"/>
        <v/>
      </c>
      <c r="I57" s="31" t="str">
        <f t="shared" si="3"/>
        <v/>
      </c>
      <c r="J57" s="30" t="str">
        <f t="shared" si="5"/>
        <v/>
      </c>
      <c r="K57" s="31" t="str">
        <f t="shared" si="7"/>
        <v/>
      </c>
      <c r="L57" s="31" t="str">
        <f t="shared" si="6"/>
        <v/>
      </c>
      <c r="M57" s="30" t="str">
        <f t="shared" si="8"/>
        <v/>
      </c>
      <c r="P57" s="15"/>
      <c r="T57" s="18"/>
      <c r="U57" s="18"/>
      <c r="V57" s="18"/>
    </row>
    <row r="58" spans="1:22" ht="15.6" thickTop="1" thickBot="1" x14ac:dyDescent="0.4">
      <c r="A58" s="8">
        <f>inputs_S2!G52</f>
        <v>42980</v>
      </c>
      <c r="B58" s="44">
        <f>+inputs_S2!I52</f>
        <v>0.4030370348888882</v>
      </c>
      <c r="C58" s="27">
        <f t="shared" si="1"/>
        <v>0.48037333023999906</v>
      </c>
      <c r="D58" s="28">
        <v>0.85</v>
      </c>
      <c r="E58" s="45">
        <f>+inputs_S2!L52</f>
        <v>3.21</v>
      </c>
      <c r="F58" s="27">
        <f t="shared" si="2"/>
        <v>1.3106986315598372</v>
      </c>
      <c r="G58" s="29">
        <f t="shared" si="0"/>
        <v>0.49151198683493896</v>
      </c>
      <c r="H58" s="31" t="str">
        <f t="shared" si="4"/>
        <v/>
      </c>
      <c r="I58" s="31" t="str">
        <f t="shared" si="3"/>
        <v/>
      </c>
      <c r="J58" s="30" t="str">
        <f t="shared" si="5"/>
        <v/>
      </c>
      <c r="K58" s="31" t="str">
        <f t="shared" si="7"/>
        <v/>
      </c>
      <c r="L58" s="31" t="str">
        <f t="shared" si="6"/>
        <v/>
      </c>
      <c r="M58" s="30" t="str">
        <f t="shared" si="8"/>
        <v/>
      </c>
      <c r="P58" s="15"/>
      <c r="T58" s="18"/>
      <c r="U58" s="18"/>
      <c r="V58" s="18"/>
    </row>
    <row r="59" spans="1:22" ht="15.6" thickTop="1" thickBot="1" x14ac:dyDescent="0.4">
      <c r="A59" s="8">
        <f>inputs_S2!G53</f>
        <v>42981</v>
      </c>
      <c r="B59" s="44">
        <f>+inputs_S2!I53</f>
        <v>0.39577777577777706</v>
      </c>
      <c r="C59" s="27">
        <f t="shared" si="1"/>
        <v>0.46991999711999899</v>
      </c>
      <c r="D59" s="28">
        <v>0.85</v>
      </c>
      <c r="E59" s="45">
        <f>+inputs_S2!L53</f>
        <v>2.16</v>
      </c>
      <c r="F59" s="27">
        <f t="shared" si="2"/>
        <v>0.86277311471231821</v>
      </c>
      <c r="G59" s="29">
        <f t="shared" si="0"/>
        <v>0.32353991801711934</v>
      </c>
      <c r="H59" s="31">
        <f t="shared" si="4"/>
        <v>0.41755555311111042</v>
      </c>
      <c r="I59" s="31">
        <f t="shared" si="3"/>
        <v>0.5012799964799991</v>
      </c>
      <c r="J59" s="30">
        <f t="shared" si="5"/>
        <v>0.84999999999999987</v>
      </c>
      <c r="K59" s="31">
        <f t="shared" si="7"/>
        <v>18.59</v>
      </c>
      <c r="L59" s="31">
        <f t="shared" si="6"/>
        <v>7.924174584313425</v>
      </c>
      <c r="M59" s="30">
        <f t="shared" si="8"/>
        <v>2.9715654691175351</v>
      </c>
      <c r="P59" s="15"/>
      <c r="T59" s="18"/>
      <c r="U59" s="18"/>
      <c r="V59" s="18"/>
    </row>
    <row r="60" spans="1:22" ht="15.6" thickTop="1" thickBot="1" x14ac:dyDescent="0.4">
      <c r="A60" s="8">
        <f>inputs_S2!G54</f>
        <v>42982</v>
      </c>
      <c r="B60" s="44">
        <f>+inputs_S2!I54</f>
        <v>0.38851851666666598</v>
      </c>
      <c r="C60" s="27">
        <f t="shared" si="1"/>
        <v>0.45946666399999903</v>
      </c>
      <c r="D60" s="28">
        <v>0.85</v>
      </c>
      <c r="E60" s="45">
        <f>+inputs_S2!L54</f>
        <v>3.88</v>
      </c>
      <c r="F60" s="27">
        <f t="shared" si="2"/>
        <v>1.5153210578719969</v>
      </c>
      <c r="G60" s="29">
        <f t="shared" si="0"/>
        <v>0.56824539670199892</v>
      </c>
      <c r="H60" s="31" t="str">
        <f t="shared" si="4"/>
        <v/>
      </c>
      <c r="I60" s="31" t="str">
        <f t="shared" si="3"/>
        <v/>
      </c>
      <c r="J60" s="30" t="str">
        <f t="shared" si="5"/>
        <v/>
      </c>
      <c r="K60" s="31" t="str">
        <f t="shared" si="7"/>
        <v/>
      </c>
      <c r="L60" s="31" t="str">
        <f t="shared" si="6"/>
        <v/>
      </c>
      <c r="M60" s="30" t="str">
        <f t="shared" si="8"/>
        <v/>
      </c>
      <c r="P60" s="15"/>
      <c r="T60" s="18"/>
      <c r="U60" s="18"/>
      <c r="V60" s="18"/>
    </row>
    <row r="61" spans="1:22" ht="15.6" thickTop="1" thickBot="1" x14ac:dyDescent="0.4">
      <c r="A61" s="8">
        <f>inputs_S2!G55</f>
        <v>42983</v>
      </c>
      <c r="B61" s="44">
        <f>+inputs_S2!I55</f>
        <v>0.38031745857142796</v>
      </c>
      <c r="C61" s="27">
        <f t="shared" si="1"/>
        <v>0.44765714034285631</v>
      </c>
      <c r="D61" s="28">
        <v>0.85</v>
      </c>
      <c r="E61" s="45">
        <f>+inputs_S2!L55</f>
        <v>3.97</v>
      </c>
      <c r="F61" s="27">
        <f t="shared" si="2"/>
        <v>1.5106190200869687</v>
      </c>
      <c r="G61" s="29">
        <f t="shared" si="0"/>
        <v>0.56648213253261326</v>
      </c>
      <c r="H61" s="31" t="str">
        <f t="shared" si="4"/>
        <v/>
      </c>
      <c r="I61" s="31" t="str">
        <f t="shared" si="3"/>
        <v/>
      </c>
      <c r="J61" s="30" t="str">
        <f t="shared" si="5"/>
        <v/>
      </c>
      <c r="K61" s="31" t="str">
        <f t="shared" si="7"/>
        <v/>
      </c>
      <c r="L61" s="31" t="str">
        <f t="shared" si="6"/>
        <v/>
      </c>
      <c r="M61" s="30" t="str">
        <f t="shared" si="8"/>
        <v/>
      </c>
      <c r="P61" s="15"/>
      <c r="T61" s="18"/>
      <c r="U61" s="18"/>
      <c r="V61" s="18"/>
    </row>
    <row r="62" spans="1:22" ht="15.6" thickTop="1" thickBot="1" x14ac:dyDescent="0.4">
      <c r="A62" s="8">
        <f>inputs_S2!G56</f>
        <v>42984</v>
      </c>
      <c r="B62" s="44">
        <f>+inputs_S2!I56</f>
        <v>0.37211640047618993</v>
      </c>
      <c r="C62" s="27">
        <f t="shared" si="1"/>
        <v>0.43584761668571348</v>
      </c>
      <c r="D62" s="28">
        <v>0.85</v>
      </c>
      <c r="E62" s="45">
        <f>+inputs_S2!L56</f>
        <v>3.01</v>
      </c>
      <c r="F62" s="27">
        <f t="shared" si="2"/>
        <v>1.1151161272903978</v>
      </c>
      <c r="G62" s="29">
        <f t="shared" si="0"/>
        <v>0.41816854773389917</v>
      </c>
      <c r="H62" s="31" t="str">
        <f t="shared" si="4"/>
        <v/>
      </c>
      <c r="I62" s="31" t="str">
        <f t="shared" si="3"/>
        <v/>
      </c>
      <c r="J62" s="30" t="str">
        <f t="shared" si="5"/>
        <v/>
      </c>
      <c r="K62" s="31" t="str">
        <f t="shared" si="7"/>
        <v/>
      </c>
      <c r="L62" s="31" t="str">
        <f t="shared" si="6"/>
        <v/>
      </c>
      <c r="M62" s="30" t="str">
        <f t="shared" si="8"/>
        <v/>
      </c>
      <c r="P62" s="15"/>
      <c r="T62" s="18"/>
      <c r="U62" s="18"/>
      <c r="V62" s="18"/>
    </row>
    <row r="63" spans="1:22" ht="15.6" thickTop="1" thickBot="1" x14ac:dyDescent="0.4">
      <c r="A63" s="8">
        <f>inputs_S2!G57</f>
        <v>42985</v>
      </c>
      <c r="B63" s="44">
        <f>+inputs_S2!I57</f>
        <v>0.36391534238095191</v>
      </c>
      <c r="C63" s="27">
        <f t="shared" si="1"/>
        <v>0.42403809302857076</v>
      </c>
      <c r="D63" s="28">
        <v>0.85</v>
      </c>
      <c r="E63" s="45">
        <f>+inputs_S2!L57</f>
        <v>1.7</v>
      </c>
      <c r="F63" s="27">
        <f t="shared" si="2"/>
        <v>0.61273504442628479</v>
      </c>
      <c r="G63" s="29">
        <f t="shared" si="0"/>
        <v>0.22977564165985681</v>
      </c>
      <c r="H63" s="31" t="str">
        <f t="shared" si="4"/>
        <v/>
      </c>
      <c r="I63" s="31" t="str">
        <f t="shared" si="3"/>
        <v/>
      </c>
      <c r="J63" s="30" t="str">
        <f t="shared" si="5"/>
        <v/>
      </c>
      <c r="K63" s="31" t="str">
        <f t="shared" si="7"/>
        <v/>
      </c>
      <c r="L63" s="31" t="str">
        <f t="shared" si="6"/>
        <v/>
      </c>
      <c r="M63" s="30" t="str">
        <f t="shared" si="8"/>
        <v/>
      </c>
      <c r="P63" s="15"/>
      <c r="T63" s="18"/>
      <c r="U63" s="18"/>
      <c r="V63" s="18"/>
    </row>
    <row r="64" spans="1:22" ht="15.6" thickTop="1" thickBot="1" x14ac:dyDescent="0.4">
      <c r="A64" s="8">
        <f>inputs_S2!G58</f>
        <v>42986</v>
      </c>
      <c r="B64" s="44">
        <f>+inputs_S2!I58</f>
        <v>0.35571428428571389</v>
      </c>
      <c r="C64" s="27">
        <f t="shared" si="1"/>
        <v>0.41222856937142804</v>
      </c>
      <c r="D64" s="28">
        <v>0.85</v>
      </c>
      <c r="E64" s="45">
        <f>+inputs_S2!L58</f>
        <v>2.5299999999999998</v>
      </c>
      <c r="F64" s="27">
        <f t="shared" si="2"/>
        <v>0.88649753843325585</v>
      </c>
      <c r="G64" s="29">
        <f t="shared" si="0"/>
        <v>0.33243657691247097</v>
      </c>
      <c r="H64" s="31" t="str">
        <f t="shared" si="4"/>
        <v/>
      </c>
      <c r="I64" s="31" t="str">
        <f t="shared" si="3"/>
        <v/>
      </c>
      <c r="J64" s="30" t="str">
        <f t="shared" si="5"/>
        <v/>
      </c>
      <c r="K64" s="31" t="str">
        <f t="shared" si="7"/>
        <v/>
      </c>
      <c r="L64" s="31" t="str">
        <f t="shared" si="6"/>
        <v/>
      </c>
      <c r="M64" s="30" t="str">
        <f t="shared" si="8"/>
        <v/>
      </c>
      <c r="P64" s="15"/>
      <c r="T64" s="18"/>
      <c r="U64" s="18"/>
      <c r="V64" s="18"/>
    </row>
    <row r="65" spans="1:22" ht="15.6" thickTop="1" thickBot="1" x14ac:dyDescent="0.4">
      <c r="A65" s="8">
        <f>inputs_S2!G59</f>
        <v>42987</v>
      </c>
      <c r="B65" s="44">
        <f>+inputs_S2!I59</f>
        <v>0.34751322619047587</v>
      </c>
      <c r="C65" s="27">
        <f t="shared" si="1"/>
        <v>0.40041904571428522</v>
      </c>
      <c r="D65" s="28">
        <v>0.85</v>
      </c>
      <c r="E65" s="45">
        <f>+inputs_S2!L59</f>
        <v>1.43</v>
      </c>
      <c r="F65" s="27">
        <f t="shared" si="2"/>
        <v>0.48670935006571364</v>
      </c>
      <c r="G65" s="29">
        <f t="shared" si="0"/>
        <v>0.18251600627464262</v>
      </c>
      <c r="H65" s="31" t="str">
        <f t="shared" si="4"/>
        <v/>
      </c>
      <c r="I65" s="31" t="str">
        <f t="shared" si="3"/>
        <v/>
      </c>
      <c r="J65" s="30" t="str">
        <f t="shared" si="5"/>
        <v/>
      </c>
      <c r="K65" s="31" t="str">
        <f t="shared" si="7"/>
        <v/>
      </c>
      <c r="L65" s="31" t="str">
        <f t="shared" si="6"/>
        <v/>
      </c>
      <c r="M65" s="30" t="str">
        <f t="shared" si="8"/>
        <v/>
      </c>
      <c r="P65" s="15"/>
      <c r="T65" s="18"/>
      <c r="U65" s="18"/>
      <c r="V65" s="18"/>
    </row>
    <row r="66" spans="1:22" ht="15.6" thickTop="1" thickBot="1" x14ac:dyDescent="0.4">
      <c r="A66" s="8">
        <f>inputs_S2!G60</f>
        <v>42988</v>
      </c>
      <c r="B66" s="44">
        <f>+inputs_S2!I60</f>
        <v>0.33931216809523784</v>
      </c>
      <c r="C66" s="27">
        <f t="shared" si="1"/>
        <v>0.3886095220571425</v>
      </c>
      <c r="D66" s="28">
        <v>0.85</v>
      </c>
      <c r="E66" s="45">
        <f>+inputs_S2!L60</f>
        <v>2.72</v>
      </c>
      <c r="F66" s="27">
        <f t="shared" si="2"/>
        <v>0.89846521499611354</v>
      </c>
      <c r="G66" s="29">
        <f t="shared" si="0"/>
        <v>0.33692445562354262</v>
      </c>
      <c r="H66" s="31">
        <f t="shared" si="4"/>
        <v>0.36391534238095191</v>
      </c>
      <c r="I66" s="31">
        <f t="shared" si="3"/>
        <v>0.42403809302857082</v>
      </c>
      <c r="J66" s="30">
        <f t="shared" si="5"/>
        <v>0.84999999999999987</v>
      </c>
      <c r="K66" s="31">
        <f t="shared" si="7"/>
        <v>19.239999999999998</v>
      </c>
      <c r="L66" s="31">
        <f t="shared" si="6"/>
        <v>7.0254633531707302</v>
      </c>
      <c r="M66" s="30">
        <f t="shared" si="8"/>
        <v>2.6345487574390245</v>
      </c>
      <c r="P66" s="15"/>
      <c r="T66" s="18"/>
      <c r="U66" s="18"/>
      <c r="V66" s="18"/>
    </row>
    <row r="67" spans="1:22" ht="15.6" thickTop="1" thickBot="1" x14ac:dyDescent="0.4">
      <c r="A67" s="8">
        <f>inputs_S2!G61</f>
        <v>42989</v>
      </c>
      <c r="B67" s="44">
        <f>+inputs_S2!I61</f>
        <v>0.33111110999999999</v>
      </c>
      <c r="C67" s="27">
        <f t="shared" si="1"/>
        <v>0.3767999984</v>
      </c>
      <c r="D67" s="28">
        <v>0.85</v>
      </c>
      <c r="E67" s="45">
        <f>+inputs_S2!L61</f>
        <v>3.18</v>
      </c>
      <c r="F67" s="27">
        <f t="shared" si="2"/>
        <v>1.0184903956752001</v>
      </c>
      <c r="G67" s="29">
        <f t="shared" si="0"/>
        <v>0.38193389837820002</v>
      </c>
      <c r="H67" s="31" t="str">
        <f t="shared" si="4"/>
        <v/>
      </c>
      <c r="I67" s="31" t="str">
        <f t="shared" si="3"/>
        <v/>
      </c>
      <c r="J67" s="30" t="str">
        <f t="shared" si="5"/>
        <v/>
      </c>
      <c r="K67" s="31" t="str">
        <f t="shared" si="7"/>
        <v/>
      </c>
      <c r="L67" s="31" t="str">
        <f t="shared" si="6"/>
        <v/>
      </c>
      <c r="M67" s="30" t="str">
        <f t="shared" si="8"/>
        <v/>
      </c>
      <c r="P67" s="15"/>
      <c r="T67" s="18"/>
      <c r="U67" s="18"/>
      <c r="V67" s="18"/>
    </row>
    <row r="68" spans="1:22" ht="15.6" thickTop="1" thickBot="1" x14ac:dyDescent="0.4">
      <c r="A68" s="8">
        <f>inputs_S2!G62</f>
        <v>42990</v>
      </c>
      <c r="B68" s="44">
        <f>+inputs_S2!I62</f>
        <v>0.32637036933333319</v>
      </c>
      <c r="C68" s="27">
        <f t="shared" si="1"/>
        <v>0.36997333183999981</v>
      </c>
      <c r="D68" s="28">
        <v>0.85</v>
      </c>
      <c r="E68" s="45">
        <f>+inputs_S2!L62</f>
        <v>2.36</v>
      </c>
      <c r="F68" s="27">
        <f t="shared" si="2"/>
        <v>0.74216650367103953</v>
      </c>
      <c r="G68" s="29">
        <f t="shared" si="0"/>
        <v>0.27831243887663987</v>
      </c>
      <c r="H68" s="31" t="str">
        <f t="shared" si="4"/>
        <v/>
      </c>
      <c r="I68" s="31" t="str">
        <f t="shared" si="3"/>
        <v/>
      </c>
      <c r="J68" s="30" t="str">
        <f t="shared" si="5"/>
        <v/>
      </c>
      <c r="K68" s="31" t="str">
        <f t="shared" si="7"/>
        <v/>
      </c>
      <c r="L68" s="31" t="str">
        <f t="shared" si="6"/>
        <v/>
      </c>
      <c r="M68" s="30" t="str">
        <f t="shared" si="8"/>
        <v/>
      </c>
      <c r="P68" s="15"/>
      <c r="T68" s="18"/>
      <c r="U68" s="18"/>
      <c r="V68" s="18"/>
    </row>
    <row r="69" spans="1:22" ht="15.6" thickTop="1" thickBot="1" x14ac:dyDescent="0.4">
      <c r="A69" s="8">
        <f>inputs_S2!G63</f>
        <v>42991</v>
      </c>
      <c r="B69" s="44">
        <f>+inputs_S2!I63</f>
        <v>0.32162962866666639</v>
      </c>
      <c r="C69" s="27">
        <f t="shared" si="1"/>
        <v>0.36314666527999961</v>
      </c>
      <c r="D69" s="28">
        <v>0.85</v>
      </c>
      <c r="E69" s="45">
        <f>+inputs_S2!L63</f>
        <v>3.17</v>
      </c>
      <c r="F69" s="27">
        <f t="shared" si="2"/>
        <v>0.97849868959695885</v>
      </c>
      <c r="G69" s="29">
        <f t="shared" si="0"/>
        <v>0.36693700859885958</v>
      </c>
      <c r="H69" s="31" t="str">
        <f t="shared" si="4"/>
        <v/>
      </c>
      <c r="I69" s="31" t="str">
        <f t="shared" si="3"/>
        <v/>
      </c>
      <c r="J69" s="30" t="str">
        <f t="shared" si="5"/>
        <v/>
      </c>
      <c r="K69" s="31" t="str">
        <f t="shared" si="7"/>
        <v/>
      </c>
      <c r="L69" s="31" t="str">
        <f t="shared" si="6"/>
        <v/>
      </c>
      <c r="M69" s="30" t="str">
        <f t="shared" si="8"/>
        <v/>
      </c>
      <c r="P69" s="15"/>
      <c r="T69" s="18"/>
      <c r="U69" s="18"/>
      <c r="V69" s="18"/>
    </row>
    <row r="70" spans="1:22" ht="15.6" thickTop="1" thickBot="1" x14ac:dyDescent="0.4">
      <c r="A70" s="8">
        <f>inputs_S2!G64</f>
        <v>42992</v>
      </c>
      <c r="B70" s="44">
        <f>+inputs_S2!I64</f>
        <v>0.31688888799999959</v>
      </c>
      <c r="C70" s="27">
        <f t="shared" si="1"/>
        <v>0.35631999871999942</v>
      </c>
      <c r="D70" s="28">
        <v>0.85</v>
      </c>
      <c r="E70" s="45">
        <f>+inputs_S2!L64</f>
        <v>3.47</v>
      </c>
      <c r="F70" s="27">
        <f t="shared" si="2"/>
        <v>1.0509658362246384</v>
      </c>
      <c r="G70" s="29">
        <f t="shared" si="0"/>
        <v>0.39411218858423941</v>
      </c>
      <c r="H70" s="31" t="str">
        <f t="shared" si="4"/>
        <v/>
      </c>
      <c r="I70" s="31" t="str">
        <f t="shared" si="3"/>
        <v/>
      </c>
      <c r="J70" s="30" t="str">
        <f t="shared" si="5"/>
        <v/>
      </c>
      <c r="K70" s="31" t="str">
        <f t="shared" si="7"/>
        <v/>
      </c>
      <c r="L70" s="31" t="str">
        <f t="shared" si="6"/>
        <v/>
      </c>
      <c r="M70" s="30" t="str">
        <f t="shared" si="8"/>
        <v/>
      </c>
      <c r="P70" s="15"/>
      <c r="T70" s="18"/>
      <c r="U70" s="18"/>
      <c r="V70" s="18"/>
    </row>
    <row r="71" spans="1:22" ht="15.6" thickTop="1" thickBot="1" x14ac:dyDescent="0.4">
      <c r="A71" s="8">
        <f>inputs_S2!G65</f>
        <v>42993</v>
      </c>
      <c r="B71" s="44">
        <f>+inputs_S2!I65</f>
        <v>0.31214814733333279</v>
      </c>
      <c r="C71" s="27">
        <f t="shared" si="1"/>
        <v>0.34949333215999923</v>
      </c>
      <c r="D71" s="28">
        <v>0.85</v>
      </c>
      <c r="E71" s="45">
        <f>+inputs_S2!L65</f>
        <v>4.37</v>
      </c>
      <c r="F71" s="27">
        <f t="shared" si="2"/>
        <v>1.2981929823083171</v>
      </c>
      <c r="G71" s="29">
        <f t="shared" si="0"/>
        <v>0.48682236836561893</v>
      </c>
      <c r="H71" s="31" t="str">
        <f t="shared" si="4"/>
        <v/>
      </c>
      <c r="I71" s="31" t="str">
        <f t="shared" si="3"/>
        <v/>
      </c>
      <c r="J71" s="30" t="str">
        <f t="shared" si="5"/>
        <v/>
      </c>
      <c r="K71" s="31" t="str">
        <f t="shared" si="7"/>
        <v/>
      </c>
      <c r="L71" s="31" t="str">
        <f t="shared" si="6"/>
        <v/>
      </c>
      <c r="M71" s="30" t="str">
        <f t="shared" si="8"/>
        <v/>
      </c>
      <c r="P71" s="15"/>
      <c r="T71" s="18"/>
      <c r="U71" s="18"/>
      <c r="V71" s="18"/>
    </row>
    <row r="72" spans="1:22" ht="15.6" thickTop="1" thickBot="1" x14ac:dyDescent="0.4">
      <c r="A72" s="8">
        <f>inputs_S2!G66</f>
        <v>42994</v>
      </c>
      <c r="B72" s="44">
        <f>+inputs_S2!I66</f>
        <v>0.30740740666666599</v>
      </c>
      <c r="C72" s="27">
        <f t="shared" si="1"/>
        <v>0.34266666559999903</v>
      </c>
      <c r="D72" s="28">
        <v>0.85</v>
      </c>
      <c r="E72" s="45">
        <f>+inputs_S2!L66</f>
        <v>3.33</v>
      </c>
      <c r="F72" s="27">
        <f t="shared" si="2"/>
        <v>0.96991799698079717</v>
      </c>
      <c r="G72" s="29">
        <f t="shared" si="0"/>
        <v>0.36371924886779894</v>
      </c>
      <c r="H72" s="31" t="str">
        <f t="shared" si="4"/>
        <v/>
      </c>
      <c r="I72" s="31" t="str">
        <f t="shared" si="3"/>
        <v/>
      </c>
      <c r="J72" s="30" t="str">
        <f t="shared" si="5"/>
        <v/>
      </c>
      <c r="K72" s="31" t="str">
        <f t="shared" si="7"/>
        <v/>
      </c>
      <c r="L72" s="31" t="str">
        <f t="shared" si="6"/>
        <v/>
      </c>
      <c r="M72" s="30" t="str">
        <f t="shared" si="8"/>
        <v/>
      </c>
      <c r="P72" s="15"/>
      <c r="T72" s="18"/>
      <c r="U72" s="18"/>
      <c r="V72" s="18"/>
    </row>
    <row r="73" spans="1:22" ht="15.6" thickTop="1" thickBot="1" x14ac:dyDescent="0.4">
      <c r="A73" s="8">
        <f>inputs_S2!G67</f>
        <v>42995</v>
      </c>
      <c r="B73" s="44">
        <f>+inputs_S2!I67</f>
        <v>0.3062962953333328</v>
      </c>
      <c r="C73" s="27">
        <f t="shared" si="1"/>
        <v>0.34106666527999918</v>
      </c>
      <c r="D73" s="28">
        <v>0.85</v>
      </c>
      <c r="E73" s="45">
        <f>+inputs_S2!L67</f>
        <v>1.97</v>
      </c>
      <c r="F73" s="27">
        <f t="shared" si="2"/>
        <v>0.57111613101135861</v>
      </c>
      <c r="G73" s="29">
        <f t="shared" si="0"/>
        <v>0.21416854912925948</v>
      </c>
      <c r="H73" s="31">
        <f t="shared" si="4"/>
        <v>0.31740740647619009</v>
      </c>
      <c r="I73" s="31">
        <f t="shared" si="3"/>
        <v>0.35706666532571374</v>
      </c>
      <c r="J73" s="30">
        <f t="shared" si="5"/>
        <v>0.84999999999999987</v>
      </c>
      <c r="K73" s="31">
        <f t="shared" si="7"/>
        <v>21.85</v>
      </c>
      <c r="L73" s="31">
        <f t="shared" si="6"/>
        <v>6.6293485354683099</v>
      </c>
      <c r="M73" s="30">
        <f t="shared" si="8"/>
        <v>2.4860057008006162</v>
      </c>
      <c r="P73" s="15"/>
      <c r="T73" s="18"/>
      <c r="U73" s="18"/>
      <c r="V73" s="18"/>
    </row>
    <row r="74" spans="1:22" ht="15.6" thickTop="1" thickBot="1" x14ac:dyDescent="0.4">
      <c r="A74" s="8">
        <f>inputs_S2!G68</f>
        <v>42996</v>
      </c>
      <c r="B74" s="44">
        <f>+inputs_S2!I68</f>
        <v>0.30518518399999961</v>
      </c>
      <c r="C74" s="27">
        <f t="shared" si="1"/>
        <v>0.33946666495999944</v>
      </c>
      <c r="D74" s="28">
        <v>0.85</v>
      </c>
      <c r="E74" s="45">
        <f>+inputs_S2!L68</f>
        <v>2.3199999999999998</v>
      </c>
      <c r="F74" s="27">
        <f t="shared" si="2"/>
        <v>0.66942826330111882</v>
      </c>
      <c r="G74" s="29">
        <f t="shared" si="0"/>
        <v>0.25103559873791959</v>
      </c>
      <c r="H74" s="31" t="str">
        <f t="shared" si="4"/>
        <v/>
      </c>
      <c r="I74" s="31" t="str">
        <f t="shared" si="3"/>
        <v/>
      </c>
      <c r="J74" s="30" t="str">
        <f t="shared" si="5"/>
        <v/>
      </c>
      <c r="K74" s="31" t="str">
        <f t="shared" si="7"/>
        <v/>
      </c>
      <c r="L74" s="31" t="str">
        <f t="shared" si="6"/>
        <v/>
      </c>
      <c r="M74" s="30" t="str">
        <f t="shared" si="8"/>
        <v/>
      </c>
      <c r="P74" s="15"/>
      <c r="T74" s="18"/>
      <c r="U74" s="18"/>
      <c r="V74" s="18"/>
    </row>
    <row r="75" spans="1:22" ht="15.6" thickTop="1" thickBot="1" x14ac:dyDescent="0.4">
      <c r="A75" s="8">
        <f>inputs_S2!G69</f>
        <v>42997</v>
      </c>
      <c r="B75" s="44">
        <f>+inputs_S2!I69</f>
        <v>0.30407407266666642</v>
      </c>
      <c r="C75" s="27">
        <f t="shared" si="1"/>
        <v>0.33786666463999959</v>
      </c>
      <c r="D75" s="28">
        <v>0.85</v>
      </c>
      <c r="E75" s="45">
        <f>+inputs_S2!L69</f>
        <v>2.36</v>
      </c>
      <c r="F75" s="27">
        <f t="shared" si="2"/>
        <v>0.67776052926783914</v>
      </c>
      <c r="G75" s="29">
        <f t="shared" si="0"/>
        <v>0.25416019847543969</v>
      </c>
      <c r="H75" s="31" t="str">
        <f t="shared" si="4"/>
        <v/>
      </c>
      <c r="I75" s="31" t="str">
        <f t="shared" si="3"/>
        <v/>
      </c>
      <c r="J75" s="30" t="str">
        <f t="shared" si="5"/>
        <v/>
      </c>
      <c r="K75" s="31" t="str">
        <f t="shared" si="7"/>
        <v/>
      </c>
      <c r="L75" s="31" t="str">
        <f t="shared" si="6"/>
        <v/>
      </c>
      <c r="M75" s="30" t="str">
        <f t="shared" si="8"/>
        <v/>
      </c>
      <c r="P75" s="15"/>
      <c r="T75" s="18"/>
      <c r="U75" s="18"/>
      <c r="V75" s="18"/>
    </row>
    <row r="76" spans="1:22" ht="15.6" thickTop="1" thickBot="1" x14ac:dyDescent="0.4">
      <c r="A76" s="8">
        <f>inputs_S2!G70</f>
        <v>42998</v>
      </c>
      <c r="B76" s="44">
        <f>+inputs_S2!I70</f>
        <v>0.30296296133333322</v>
      </c>
      <c r="C76" s="27">
        <f t="shared" si="1"/>
        <v>0.33626666431999985</v>
      </c>
      <c r="D76" s="28">
        <v>0.85</v>
      </c>
      <c r="E76" s="45">
        <f>+inputs_S2!L70</f>
        <v>3.37</v>
      </c>
      <c r="F76" s="27">
        <f t="shared" si="2"/>
        <v>0.96323585994463956</v>
      </c>
      <c r="G76" s="29">
        <f t="shared" ref="G76:G139" si="9">F76/$D$4</f>
        <v>0.36121344747923984</v>
      </c>
      <c r="H76" s="31" t="str">
        <f t="shared" si="4"/>
        <v/>
      </c>
      <c r="I76" s="31" t="str">
        <f t="shared" si="3"/>
        <v/>
      </c>
      <c r="J76" s="30" t="str">
        <f t="shared" si="5"/>
        <v/>
      </c>
      <c r="K76" s="31" t="str">
        <f t="shared" si="7"/>
        <v/>
      </c>
      <c r="L76" s="31" t="str">
        <f t="shared" si="6"/>
        <v/>
      </c>
      <c r="M76" s="30" t="str">
        <f t="shared" si="8"/>
        <v/>
      </c>
      <c r="P76" s="15"/>
      <c r="T76" s="18"/>
      <c r="U76" s="18"/>
      <c r="V76" s="18"/>
    </row>
    <row r="77" spans="1:22" ht="15.6" thickTop="1" thickBot="1" x14ac:dyDescent="0.4">
      <c r="A77" s="8">
        <f>inputs_S2!G71</f>
        <v>42999</v>
      </c>
      <c r="B77" s="44">
        <f>+inputs_S2!I71</f>
        <v>0.30185184999999998</v>
      </c>
      <c r="C77" s="27">
        <f t="shared" ref="C77:C140" si="10">1.44*B77-0.1</f>
        <v>0.33466666399999989</v>
      </c>
      <c r="D77" s="28">
        <v>0.85</v>
      </c>
      <c r="E77" s="45">
        <f>+inputs_S2!L71</f>
        <v>3.96</v>
      </c>
      <c r="F77" s="27">
        <f t="shared" ref="F77:F140" si="11">C77*D77*E77</f>
        <v>1.1264879910239995</v>
      </c>
      <c r="G77" s="29">
        <f t="shared" si="9"/>
        <v>0.42243299663399986</v>
      </c>
      <c r="H77" s="31" t="str">
        <f t="shared" si="4"/>
        <v/>
      </c>
      <c r="I77" s="31" t="str">
        <f t="shared" ref="I77:I140" si="12">IF(WEEKDAY(A77)=1,AVERAGE(C71:C77),"")</f>
        <v/>
      </c>
      <c r="J77" s="30" t="str">
        <f t="shared" si="5"/>
        <v/>
      </c>
      <c r="K77" s="31" t="str">
        <f t="shared" si="7"/>
        <v/>
      </c>
      <c r="L77" s="31" t="str">
        <f t="shared" si="6"/>
        <v/>
      </c>
      <c r="M77" s="30" t="str">
        <f t="shared" si="8"/>
        <v/>
      </c>
      <c r="P77" s="15"/>
      <c r="T77" s="18"/>
      <c r="U77" s="18"/>
      <c r="V77" s="18"/>
    </row>
    <row r="78" spans="1:22" ht="15.6" thickTop="1" thickBot="1" x14ac:dyDescent="0.4">
      <c r="A78" s="8">
        <f>inputs_S2!G72</f>
        <v>43000</v>
      </c>
      <c r="B78" s="44">
        <f>+inputs_S2!I72</f>
        <v>0.30074073933333328</v>
      </c>
      <c r="C78" s="27">
        <f t="shared" si="10"/>
        <v>0.3330666646399999</v>
      </c>
      <c r="D78" s="28">
        <v>0.85</v>
      </c>
      <c r="E78" s="45">
        <f>+inputs_S2!L72</f>
        <v>3.67</v>
      </c>
      <c r="F78" s="27">
        <f t="shared" si="11"/>
        <v>1.0390014603444795</v>
      </c>
      <c r="G78" s="29">
        <f t="shared" si="9"/>
        <v>0.38962554762917984</v>
      </c>
      <c r="H78" s="31" t="str">
        <f t="shared" ref="H78:H141" si="13">IF(WEEKDAY(A78)=1,AVERAGE(B72:B78),"")</f>
        <v/>
      </c>
      <c r="I78" s="31" t="str">
        <f t="shared" si="12"/>
        <v/>
      </c>
      <c r="J78" s="30" t="str">
        <f t="shared" ref="J78:J141" si="14">IF(WEEKDAY(A78)=1,AVERAGE(D72:D78),"")</f>
        <v/>
      </c>
      <c r="K78" s="31" t="str">
        <f t="shared" si="7"/>
        <v/>
      </c>
      <c r="L78" s="31" t="str">
        <f t="shared" ref="L78:L141" si="15">IF(WEEKDAY(A78)=1,SUM(F72:F78),"")</f>
        <v/>
      </c>
      <c r="M78" s="30" t="str">
        <f t="shared" si="8"/>
        <v/>
      </c>
      <c r="P78" s="15"/>
      <c r="T78" s="18"/>
      <c r="U78" s="18"/>
      <c r="V78" s="18"/>
    </row>
    <row r="79" spans="1:22" ht="15.6" thickTop="1" thickBot="1" x14ac:dyDescent="0.4">
      <c r="A79" s="8">
        <f>inputs_S2!G73</f>
        <v>43001</v>
      </c>
      <c r="B79" s="44">
        <f>+inputs_S2!I73</f>
        <v>0.29962962866666659</v>
      </c>
      <c r="C79" s="27">
        <f t="shared" si="10"/>
        <v>0.33146666527999991</v>
      </c>
      <c r="D79" s="28">
        <v>0.85</v>
      </c>
      <c r="E79" s="45">
        <f>+inputs_S2!L73</f>
        <v>2.21</v>
      </c>
      <c r="F79" s="27">
        <f t="shared" si="11"/>
        <v>0.62266013072847981</v>
      </c>
      <c r="G79" s="29">
        <f t="shared" si="9"/>
        <v>0.23349754902317993</v>
      </c>
      <c r="H79" s="31" t="str">
        <f t="shared" si="13"/>
        <v/>
      </c>
      <c r="I79" s="31" t="str">
        <f t="shared" si="12"/>
        <v/>
      </c>
      <c r="J79" s="30" t="str">
        <f t="shared" si="14"/>
        <v/>
      </c>
      <c r="K79" s="31" t="str">
        <f t="shared" si="7"/>
        <v/>
      </c>
      <c r="L79" s="31" t="str">
        <f t="shared" si="15"/>
        <v/>
      </c>
      <c r="M79" s="30" t="str">
        <f t="shared" si="8"/>
        <v/>
      </c>
      <c r="P79" s="15"/>
      <c r="T79" s="18"/>
      <c r="U79" s="18"/>
      <c r="V79" s="18"/>
    </row>
    <row r="80" spans="1:22" ht="15.6" thickTop="1" thickBot="1" x14ac:dyDescent="0.4">
      <c r="A80" s="8">
        <f>inputs_S2!G74</f>
        <v>43002</v>
      </c>
      <c r="B80" s="44">
        <f>+inputs_S2!I74</f>
        <v>0.2985185179999999</v>
      </c>
      <c r="C80" s="27">
        <f t="shared" si="10"/>
        <v>0.3298666659199998</v>
      </c>
      <c r="D80" s="28">
        <v>0.85</v>
      </c>
      <c r="E80" s="45">
        <f>+inputs_S2!L74</f>
        <v>3.07</v>
      </c>
      <c r="F80" s="27">
        <f t="shared" si="11"/>
        <v>0.86078706471823929</v>
      </c>
      <c r="G80" s="29">
        <f t="shared" si="9"/>
        <v>0.32279514926933978</v>
      </c>
      <c r="H80" s="31">
        <f t="shared" si="13"/>
        <v>0.30185185057142844</v>
      </c>
      <c r="I80" s="31">
        <f t="shared" si="12"/>
        <v>0.33466666482285695</v>
      </c>
      <c r="J80" s="30">
        <f t="shared" si="14"/>
        <v>0.84999999999999987</v>
      </c>
      <c r="K80" s="31">
        <f t="shared" si="7"/>
        <v>20.96</v>
      </c>
      <c r="L80" s="31">
        <f t="shared" si="15"/>
        <v>5.959361299328795</v>
      </c>
      <c r="M80" s="30">
        <f t="shared" si="8"/>
        <v>2.2347604872482987</v>
      </c>
      <c r="P80" s="15"/>
      <c r="T80" s="18"/>
      <c r="U80" s="18"/>
      <c r="V80" s="18"/>
    </row>
    <row r="81" spans="1:22" ht="15.6" thickTop="1" thickBot="1" x14ac:dyDescent="0.4">
      <c r="A81" s="8">
        <f>inputs_S2!G75</f>
        <v>43003</v>
      </c>
      <c r="B81" s="44">
        <f>+inputs_S2!I75</f>
        <v>0.29740740733333321</v>
      </c>
      <c r="C81" s="27">
        <f t="shared" si="10"/>
        <v>0.32826666655999981</v>
      </c>
      <c r="D81" s="28">
        <v>0.85</v>
      </c>
      <c r="E81" s="45">
        <f>+inputs_S2!L75</f>
        <v>4.6100000000000003</v>
      </c>
      <c r="F81" s="27">
        <f t="shared" si="11"/>
        <v>1.2863129329153593</v>
      </c>
      <c r="G81" s="29">
        <f t="shared" si="9"/>
        <v>0.48236734984325974</v>
      </c>
      <c r="H81" s="31" t="str">
        <f t="shared" si="13"/>
        <v/>
      </c>
      <c r="I81" s="31" t="str">
        <f t="shared" si="12"/>
        <v/>
      </c>
      <c r="J81" s="30" t="str">
        <f t="shared" si="14"/>
        <v/>
      </c>
      <c r="K81" s="31" t="str">
        <f t="shared" si="7"/>
        <v/>
      </c>
      <c r="L81" s="31" t="str">
        <f t="shared" si="15"/>
        <v/>
      </c>
      <c r="M81" s="30" t="str">
        <f t="shared" si="8"/>
        <v/>
      </c>
      <c r="P81" s="15"/>
      <c r="T81" s="18"/>
      <c r="U81" s="18"/>
      <c r="V81" s="18"/>
    </row>
    <row r="82" spans="1:22" ht="15.6" thickTop="1" thickBot="1" x14ac:dyDescent="0.4">
      <c r="A82" s="8">
        <f>inputs_S2!G76</f>
        <v>43004</v>
      </c>
      <c r="B82" s="44">
        <f>+inputs_S2!I76</f>
        <v>0.29629629666666651</v>
      </c>
      <c r="C82" s="27">
        <f t="shared" si="10"/>
        <v>0.32666666719999971</v>
      </c>
      <c r="D82" s="28">
        <v>0.85</v>
      </c>
      <c r="E82" s="45">
        <f>+inputs_S2!L76</f>
        <v>4.37</v>
      </c>
      <c r="F82" s="27">
        <f t="shared" si="11"/>
        <v>1.2134033353143989</v>
      </c>
      <c r="G82" s="29">
        <f t="shared" si="9"/>
        <v>0.4550262507428996</v>
      </c>
      <c r="H82" s="31" t="str">
        <f t="shared" si="13"/>
        <v/>
      </c>
      <c r="I82" s="31" t="str">
        <f t="shared" si="12"/>
        <v/>
      </c>
      <c r="J82" s="30" t="str">
        <f t="shared" si="14"/>
        <v/>
      </c>
      <c r="K82" s="31" t="str">
        <f t="shared" ref="K82:K145" si="16">IF(WEEKDAY(A82)=1,SUM(E76:E82),"")</f>
        <v/>
      </c>
      <c r="L82" s="31" t="str">
        <f t="shared" si="15"/>
        <v/>
      </c>
      <c r="M82" s="30" t="str">
        <f t="shared" ref="M82:M145" si="17">IF(WEEKDAY(A82)=1,SUM(G76:G82),"")</f>
        <v/>
      </c>
      <c r="P82" s="15"/>
      <c r="T82" s="18"/>
      <c r="U82" s="18"/>
      <c r="V82" s="18"/>
    </row>
    <row r="83" spans="1:22" ht="15.6" thickTop="1" thickBot="1" x14ac:dyDescent="0.4">
      <c r="A83" s="8">
        <f>inputs_S2!G77</f>
        <v>43005</v>
      </c>
      <c r="B83" s="44">
        <f>+inputs_S2!I77</f>
        <v>0.29518518599999982</v>
      </c>
      <c r="C83" s="27">
        <f t="shared" si="10"/>
        <v>0.32506666783999971</v>
      </c>
      <c r="D83" s="28">
        <v>0.85</v>
      </c>
      <c r="E83" s="45">
        <f>+inputs_S2!L77</f>
        <v>2.59</v>
      </c>
      <c r="F83" s="27">
        <f t="shared" si="11"/>
        <v>0.71563426924975926</v>
      </c>
      <c r="G83" s="29">
        <f t="shared" si="9"/>
        <v>0.26836285096865975</v>
      </c>
      <c r="H83" s="31" t="str">
        <f t="shared" si="13"/>
        <v/>
      </c>
      <c r="I83" s="31" t="str">
        <f t="shared" si="12"/>
        <v/>
      </c>
      <c r="J83" s="30" t="str">
        <f t="shared" si="14"/>
        <v/>
      </c>
      <c r="K83" s="31" t="str">
        <f t="shared" si="16"/>
        <v/>
      </c>
      <c r="L83" s="31" t="str">
        <f t="shared" si="15"/>
        <v/>
      </c>
      <c r="M83" s="30" t="str">
        <f t="shared" si="17"/>
        <v/>
      </c>
      <c r="P83" s="15"/>
      <c r="T83" s="18"/>
      <c r="U83" s="18"/>
      <c r="V83" s="18"/>
    </row>
    <row r="84" spans="1:22" ht="15.6" thickTop="1" thickBot="1" x14ac:dyDescent="0.4">
      <c r="A84" s="8">
        <f>inputs_S2!G78</f>
        <v>43006</v>
      </c>
      <c r="B84" s="44">
        <f>+inputs_S2!I78</f>
        <v>0.29407407533333313</v>
      </c>
      <c r="C84" s="27">
        <f t="shared" si="10"/>
        <v>0.32346666847999972</v>
      </c>
      <c r="D84" s="28">
        <v>0.85</v>
      </c>
      <c r="E84" s="45">
        <f>+inputs_S2!L78</f>
        <v>2.29</v>
      </c>
      <c r="F84" s="27">
        <f t="shared" si="11"/>
        <v>0.62962787019631938</v>
      </c>
      <c r="G84" s="29">
        <f t="shared" si="9"/>
        <v>0.23611045132361977</v>
      </c>
      <c r="H84" s="31" t="str">
        <f t="shared" si="13"/>
        <v/>
      </c>
      <c r="I84" s="31" t="str">
        <f t="shared" si="12"/>
        <v/>
      </c>
      <c r="J84" s="30" t="str">
        <f t="shared" si="14"/>
        <v/>
      </c>
      <c r="K84" s="31" t="str">
        <f t="shared" si="16"/>
        <v/>
      </c>
      <c r="L84" s="31" t="str">
        <f t="shared" si="15"/>
        <v/>
      </c>
      <c r="M84" s="30" t="str">
        <f t="shared" si="17"/>
        <v/>
      </c>
      <c r="P84" s="15"/>
      <c r="T84" s="18"/>
      <c r="U84" s="18"/>
      <c r="V84" s="18"/>
    </row>
    <row r="85" spans="1:22" ht="15.6" thickTop="1" thickBot="1" x14ac:dyDescent="0.4">
      <c r="A85" s="8">
        <f>inputs_S2!G79</f>
        <v>43007</v>
      </c>
      <c r="B85" s="44">
        <f>+inputs_S2!I79</f>
        <v>0.29296296466666644</v>
      </c>
      <c r="C85" s="27">
        <f t="shared" si="10"/>
        <v>0.32186666911999962</v>
      </c>
      <c r="D85" s="28">
        <v>0.85</v>
      </c>
      <c r="E85" s="45">
        <f>+inputs_S2!L79</f>
        <v>4.21</v>
      </c>
      <c r="F85" s="27">
        <f t="shared" si="11"/>
        <v>1.1517998754459187</v>
      </c>
      <c r="G85" s="29">
        <f t="shared" si="9"/>
        <v>0.43192495329221953</v>
      </c>
      <c r="H85" s="31" t="str">
        <f t="shared" si="13"/>
        <v/>
      </c>
      <c r="I85" s="31" t="str">
        <f t="shared" si="12"/>
        <v/>
      </c>
      <c r="J85" s="30" t="str">
        <f t="shared" si="14"/>
        <v/>
      </c>
      <c r="K85" s="31" t="str">
        <f t="shared" si="16"/>
        <v/>
      </c>
      <c r="L85" s="31" t="str">
        <f t="shared" si="15"/>
        <v/>
      </c>
      <c r="M85" s="30" t="str">
        <f t="shared" si="17"/>
        <v/>
      </c>
      <c r="P85" s="15"/>
      <c r="T85" s="18"/>
      <c r="U85" s="18"/>
      <c r="V85" s="18"/>
    </row>
    <row r="86" spans="1:22" ht="15.6" thickTop="1" thickBot="1" x14ac:dyDescent="0.4">
      <c r="A86" s="8">
        <f>inputs_S2!G80</f>
        <v>43008</v>
      </c>
      <c r="B86" s="44">
        <f>+inputs_S2!I80</f>
        <v>0.29185185399999974</v>
      </c>
      <c r="C86" s="27">
        <f t="shared" si="10"/>
        <v>0.32026666975999962</v>
      </c>
      <c r="D86" s="28">
        <v>0.85</v>
      </c>
      <c r="E86" s="45">
        <f>+inputs_S2!L80</f>
        <v>3.89</v>
      </c>
      <c r="F86" s="27">
        <f t="shared" si="11"/>
        <v>1.0589617435614387</v>
      </c>
      <c r="G86" s="29">
        <f t="shared" si="9"/>
        <v>0.39711065383553951</v>
      </c>
      <c r="H86" s="31" t="str">
        <f t="shared" si="13"/>
        <v/>
      </c>
      <c r="I86" s="31" t="str">
        <f t="shared" si="12"/>
        <v/>
      </c>
      <c r="J86" s="30" t="str">
        <f t="shared" si="14"/>
        <v/>
      </c>
      <c r="K86" s="31" t="str">
        <f t="shared" si="16"/>
        <v/>
      </c>
      <c r="L86" s="31" t="str">
        <f t="shared" si="15"/>
        <v/>
      </c>
      <c r="M86" s="30" t="str">
        <f t="shared" si="17"/>
        <v/>
      </c>
      <c r="P86" s="15"/>
      <c r="T86" s="18"/>
      <c r="U86" s="18"/>
      <c r="V86" s="18"/>
    </row>
    <row r="87" spans="1:22" ht="15.6" thickTop="1" thickBot="1" x14ac:dyDescent="0.4">
      <c r="A87" s="8">
        <f>inputs_S2!G81</f>
        <v>43009</v>
      </c>
      <c r="B87" s="44">
        <f>+inputs_S2!I81</f>
        <v>0.290740743333333</v>
      </c>
      <c r="C87" s="27">
        <f t="shared" si="10"/>
        <v>0.31866667039999952</v>
      </c>
      <c r="D87" s="28">
        <v>0.85</v>
      </c>
      <c r="E87" s="45">
        <f>+inputs_S2!L81</f>
        <v>4.24</v>
      </c>
      <c r="F87" s="27">
        <f t="shared" si="11"/>
        <v>1.1484746801215981</v>
      </c>
      <c r="G87" s="29">
        <f t="shared" si="9"/>
        <v>0.43067800504559933</v>
      </c>
      <c r="H87" s="31">
        <f t="shared" si="13"/>
        <v>0.29407407533333313</v>
      </c>
      <c r="I87" s="31">
        <f t="shared" si="12"/>
        <v>0.32346666847999966</v>
      </c>
      <c r="J87" s="30">
        <f t="shared" si="14"/>
        <v>0.84999999999999987</v>
      </c>
      <c r="K87" s="31">
        <f t="shared" si="16"/>
        <v>26.200000000000003</v>
      </c>
      <c r="L87" s="31">
        <f t="shared" si="15"/>
        <v>7.2042147068047928</v>
      </c>
      <c r="M87" s="30">
        <f t="shared" si="17"/>
        <v>2.7015805150517975</v>
      </c>
      <c r="P87" s="15"/>
      <c r="T87" s="18"/>
      <c r="U87" s="18"/>
      <c r="V87" s="18"/>
    </row>
    <row r="88" spans="1:22" ht="15.6" thickTop="1" thickBot="1" x14ac:dyDescent="0.4">
      <c r="A88" s="8">
        <f>inputs_S2!G82</f>
        <v>43010</v>
      </c>
      <c r="B88" s="44">
        <f>+inputs_S2!I82</f>
        <v>0.29037037266666621</v>
      </c>
      <c r="C88" s="27">
        <f t="shared" si="10"/>
        <v>0.31813333663999932</v>
      </c>
      <c r="D88" s="28">
        <v>0.85</v>
      </c>
      <c r="E88" s="45">
        <f>+inputs_S2!L82</f>
        <v>4.55</v>
      </c>
      <c r="F88" s="27">
        <f t="shared" si="11"/>
        <v>1.2303806794551972</v>
      </c>
      <c r="G88" s="29">
        <f t="shared" si="9"/>
        <v>0.46139275479569897</v>
      </c>
      <c r="H88" s="31" t="str">
        <f t="shared" si="13"/>
        <v/>
      </c>
      <c r="I88" s="31" t="str">
        <f t="shared" si="12"/>
        <v/>
      </c>
      <c r="J88" s="30" t="str">
        <f t="shared" si="14"/>
        <v/>
      </c>
      <c r="K88" s="31" t="str">
        <f t="shared" si="16"/>
        <v/>
      </c>
      <c r="L88" s="31" t="str">
        <f t="shared" si="15"/>
        <v/>
      </c>
      <c r="M88" s="30" t="str">
        <f t="shared" si="17"/>
        <v/>
      </c>
      <c r="P88" s="15"/>
      <c r="T88" s="18"/>
      <c r="U88" s="18"/>
      <c r="V88" s="18"/>
    </row>
    <row r="89" spans="1:22" ht="15.6" thickTop="1" thickBot="1" x14ac:dyDescent="0.4">
      <c r="A89" s="8">
        <f>inputs_S2!G83</f>
        <v>43011</v>
      </c>
      <c r="B89" s="44">
        <f>+inputs_S2!I83</f>
        <v>0.29000000199999942</v>
      </c>
      <c r="C89" s="27">
        <f t="shared" si="10"/>
        <v>0.31760000287999912</v>
      </c>
      <c r="D89" s="28">
        <v>0.85</v>
      </c>
      <c r="E89" s="45">
        <f>+inputs_S2!L83</f>
        <v>5.91</v>
      </c>
      <c r="F89" s="27">
        <f t="shared" si="11"/>
        <v>1.5954636144676755</v>
      </c>
      <c r="G89" s="29">
        <f t="shared" si="9"/>
        <v>0.59829885542537831</v>
      </c>
      <c r="H89" s="31" t="str">
        <f t="shared" si="13"/>
        <v/>
      </c>
      <c r="I89" s="31" t="str">
        <f t="shared" si="12"/>
        <v/>
      </c>
      <c r="J89" s="30" t="str">
        <f t="shared" si="14"/>
        <v/>
      </c>
      <c r="K89" s="31" t="str">
        <f t="shared" si="16"/>
        <v/>
      </c>
      <c r="L89" s="31" t="str">
        <f t="shared" si="15"/>
        <v/>
      </c>
      <c r="M89" s="30" t="str">
        <f t="shared" si="17"/>
        <v/>
      </c>
      <c r="P89" s="15"/>
      <c r="T89" s="18"/>
      <c r="U89" s="18"/>
      <c r="V89" s="18"/>
    </row>
    <row r="90" spans="1:22" ht="15.6" thickTop="1" thickBot="1" x14ac:dyDescent="0.4">
      <c r="A90" s="8">
        <f>inputs_S2!G84</f>
        <v>43012</v>
      </c>
      <c r="B90" s="44">
        <f>+inputs_S2!I84</f>
        <v>0.28962963133333264</v>
      </c>
      <c r="C90" s="27">
        <f t="shared" si="10"/>
        <v>0.31706666911999892</v>
      </c>
      <c r="D90" s="28">
        <v>0.85</v>
      </c>
      <c r="E90" s="45">
        <f>+inputs_S2!L84</f>
        <v>4.2</v>
      </c>
      <c r="F90" s="27">
        <f t="shared" si="11"/>
        <v>1.1319280087583963</v>
      </c>
      <c r="G90" s="29">
        <f t="shared" si="9"/>
        <v>0.42447300328439863</v>
      </c>
      <c r="H90" s="31" t="str">
        <f t="shared" si="13"/>
        <v/>
      </c>
      <c r="I90" s="31" t="str">
        <f t="shared" si="12"/>
        <v/>
      </c>
      <c r="J90" s="30" t="str">
        <f t="shared" si="14"/>
        <v/>
      </c>
      <c r="K90" s="31" t="str">
        <f t="shared" si="16"/>
        <v/>
      </c>
      <c r="L90" s="31" t="str">
        <f t="shared" si="15"/>
        <v/>
      </c>
      <c r="M90" s="30" t="str">
        <f t="shared" si="17"/>
        <v/>
      </c>
      <c r="P90" s="15"/>
      <c r="T90" s="18"/>
      <c r="U90" s="18"/>
      <c r="V90" s="18"/>
    </row>
    <row r="91" spans="1:22" ht="15.6" thickTop="1" thickBot="1" x14ac:dyDescent="0.4">
      <c r="A91" s="8">
        <f>inputs_S2!G85</f>
        <v>43013</v>
      </c>
      <c r="B91" s="44">
        <f>+inputs_S2!I85</f>
        <v>0.28925926066666585</v>
      </c>
      <c r="C91" s="27">
        <f t="shared" si="10"/>
        <v>0.31653333535999884</v>
      </c>
      <c r="D91" s="28">
        <v>0.85</v>
      </c>
      <c r="E91" s="45">
        <f>+inputs_S2!L85</f>
        <v>4.3600000000000003</v>
      </c>
      <c r="F91" s="27">
        <f t="shared" si="11"/>
        <v>1.1730725408441556</v>
      </c>
      <c r="G91" s="29">
        <f t="shared" si="9"/>
        <v>0.43990220281655834</v>
      </c>
      <c r="H91" s="31" t="str">
        <f t="shared" si="13"/>
        <v/>
      </c>
      <c r="I91" s="31" t="str">
        <f t="shared" si="12"/>
        <v/>
      </c>
      <c r="J91" s="30" t="str">
        <f t="shared" si="14"/>
        <v/>
      </c>
      <c r="K91" s="31" t="str">
        <f t="shared" si="16"/>
        <v/>
      </c>
      <c r="L91" s="31" t="str">
        <f t="shared" si="15"/>
        <v/>
      </c>
      <c r="M91" s="30" t="str">
        <f t="shared" si="17"/>
        <v/>
      </c>
      <c r="P91" s="15"/>
      <c r="T91" s="18"/>
      <c r="U91" s="18"/>
      <c r="V91" s="18"/>
    </row>
    <row r="92" spans="1:22" ht="15.6" thickTop="1" thickBot="1" x14ac:dyDescent="0.4">
      <c r="A92" s="8">
        <f>inputs_S2!G86</f>
        <v>43014</v>
      </c>
      <c r="B92" s="44">
        <f>+inputs_S2!I86</f>
        <v>0.28888888999999901</v>
      </c>
      <c r="C92" s="27">
        <f t="shared" si="10"/>
        <v>0.31600000159999853</v>
      </c>
      <c r="D92" s="28">
        <v>0.85</v>
      </c>
      <c r="E92" s="45">
        <f>+inputs_S2!L86</f>
        <v>5.42</v>
      </c>
      <c r="F92" s="27">
        <f t="shared" si="11"/>
        <v>1.4558120073711931</v>
      </c>
      <c r="G92" s="29">
        <f t="shared" si="9"/>
        <v>0.54592950276419749</v>
      </c>
      <c r="H92" s="31" t="str">
        <f t="shared" si="13"/>
        <v/>
      </c>
      <c r="I92" s="31" t="str">
        <f t="shared" si="12"/>
        <v/>
      </c>
      <c r="J92" s="30" t="str">
        <f t="shared" si="14"/>
        <v/>
      </c>
      <c r="K92" s="31" t="str">
        <f t="shared" si="16"/>
        <v/>
      </c>
      <c r="L92" s="31" t="str">
        <f t="shared" si="15"/>
        <v/>
      </c>
      <c r="M92" s="30" t="str">
        <f t="shared" si="17"/>
        <v/>
      </c>
      <c r="P92" s="15"/>
      <c r="T92" s="18"/>
      <c r="U92" s="18"/>
      <c r="V92" s="18"/>
    </row>
    <row r="93" spans="1:22" ht="15.6" thickTop="1" thickBot="1" x14ac:dyDescent="0.4">
      <c r="A93" s="8">
        <f>inputs_S2!G87</f>
        <v>43015</v>
      </c>
      <c r="B93" s="44">
        <f>+inputs_S2!I87</f>
        <v>0.29316049466666572</v>
      </c>
      <c r="C93" s="27">
        <f t="shared" si="10"/>
        <v>0.3221511123199986</v>
      </c>
      <c r="D93" s="28">
        <v>0.85</v>
      </c>
      <c r="E93" s="45">
        <f>+inputs_S2!L87</f>
        <v>2.33</v>
      </c>
      <c r="F93" s="27">
        <f t="shared" si="11"/>
        <v>0.63802027794975724</v>
      </c>
      <c r="G93" s="29">
        <f t="shared" si="9"/>
        <v>0.23925760423115897</v>
      </c>
      <c r="H93" s="31" t="str">
        <f t="shared" si="13"/>
        <v/>
      </c>
      <c r="I93" s="31" t="str">
        <f t="shared" si="12"/>
        <v/>
      </c>
      <c r="J93" s="30" t="str">
        <f t="shared" si="14"/>
        <v/>
      </c>
      <c r="K93" s="31" t="str">
        <f t="shared" si="16"/>
        <v/>
      </c>
      <c r="L93" s="31" t="str">
        <f t="shared" si="15"/>
        <v/>
      </c>
      <c r="M93" s="30" t="str">
        <f t="shared" si="17"/>
        <v/>
      </c>
      <c r="P93" s="15"/>
      <c r="T93" s="18"/>
      <c r="U93" s="18"/>
      <c r="V93" s="18"/>
    </row>
    <row r="94" spans="1:22" ht="15.6" thickTop="1" thickBot="1" x14ac:dyDescent="0.4">
      <c r="A94" s="8">
        <f>inputs_S2!G88</f>
        <v>43016</v>
      </c>
      <c r="B94" s="44">
        <f>+inputs_S2!I88</f>
        <v>0.29743209933333242</v>
      </c>
      <c r="C94" s="27">
        <f t="shared" si="10"/>
        <v>0.32830222303999868</v>
      </c>
      <c r="D94" s="28">
        <v>0.85</v>
      </c>
      <c r="E94" s="45">
        <f>+inputs_S2!L88</f>
        <v>4.41</v>
      </c>
      <c r="F94" s="27">
        <f t="shared" si="11"/>
        <v>1.2306408830654352</v>
      </c>
      <c r="G94" s="29">
        <f t="shared" si="9"/>
        <v>0.46149033114953819</v>
      </c>
      <c r="H94" s="31">
        <f t="shared" si="13"/>
        <v>0.29124867866666593</v>
      </c>
      <c r="I94" s="31">
        <f t="shared" si="12"/>
        <v>0.31939809727999885</v>
      </c>
      <c r="J94" s="30">
        <f t="shared" si="14"/>
        <v>0.84999999999999987</v>
      </c>
      <c r="K94" s="31">
        <f t="shared" si="16"/>
        <v>31.179999999999996</v>
      </c>
      <c r="L94" s="31">
        <f t="shared" si="15"/>
        <v>8.4553180119118103</v>
      </c>
      <c r="M94" s="30">
        <f t="shared" si="17"/>
        <v>3.1707442544669293</v>
      </c>
      <c r="P94" s="15"/>
      <c r="T94" s="18"/>
      <c r="U94" s="18"/>
      <c r="V94" s="18"/>
    </row>
    <row r="95" spans="1:22" ht="15.6" thickTop="1" thickBot="1" x14ac:dyDescent="0.4">
      <c r="A95" s="8">
        <f>inputs_S2!G89</f>
        <v>43017</v>
      </c>
      <c r="B95" s="44">
        <f>+inputs_S2!I89</f>
        <v>0.30170370399999913</v>
      </c>
      <c r="C95" s="27">
        <f t="shared" si="10"/>
        <v>0.33445333375999875</v>
      </c>
      <c r="D95" s="28">
        <v>0.85</v>
      </c>
      <c r="E95" s="45">
        <f>+inputs_S2!L89</f>
        <v>4.2699999999999996</v>
      </c>
      <c r="F95" s="27">
        <f t="shared" si="11"/>
        <v>1.2138983748819154</v>
      </c>
      <c r="G95" s="29">
        <f t="shared" si="9"/>
        <v>0.45521189058071831</v>
      </c>
      <c r="H95" s="31" t="str">
        <f t="shared" si="13"/>
        <v/>
      </c>
      <c r="I95" s="31" t="str">
        <f t="shared" si="12"/>
        <v/>
      </c>
      <c r="J95" s="30" t="str">
        <f t="shared" si="14"/>
        <v/>
      </c>
      <c r="K95" s="31" t="str">
        <f t="shared" si="16"/>
        <v/>
      </c>
      <c r="L95" s="31" t="str">
        <f t="shared" si="15"/>
        <v/>
      </c>
      <c r="M95" s="30" t="str">
        <f t="shared" si="17"/>
        <v/>
      </c>
      <c r="P95" s="15"/>
      <c r="T95" s="18"/>
      <c r="U95" s="18"/>
      <c r="V95" s="18"/>
    </row>
    <row r="96" spans="1:22" ht="15.6" thickTop="1" thickBot="1" x14ac:dyDescent="0.4">
      <c r="A96" s="8">
        <f>inputs_S2!G90</f>
        <v>43018</v>
      </c>
      <c r="B96" s="44">
        <f>+inputs_S2!I90</f>
        <v>0.30597530866666584</v>
      </c>
      <c r="C96" s="27">
        <f t="shared" si="10"/>
        <v>0.34060444447999882</v>
      </c>
      <c r="D96" s="28">
        <v>0.85</v>
      </c>
      <c r="E96" s="45">
        <f>+inputs_S2!L90</f>
        <v>3.89</v>
      </c>
      <c r="F96" s="27">
        <f t="shared" si="11"/>
        <v>1.126208595673116</v>
      </c>
      <c r="G96" s="29">
        <f t="shared" si="9"/>
        <v>0.42232822337741854</v>
      </c>
      <c r="H96" s="31" t="str">
        <f t="shared" si="13"/>
        <v/>
      </c>
      <c r="I96" s="31" t="str">
        <f t="shared" si="12"/>
        <v/>
      </c>
      <c r="J96" s="30" t="str">
        <f t="shared" si="14"/>
        <v/>
      </c>
      <c r="K96" s="31" t="str">
        <f t="shared" si="16"/>
        <v/>
      </c>
      <c r="L96" s="31" t="str">
        <f t="shared" si="15"/>
        <v/>
      </c>
      <c r="M96" s="30" t="str">
        <f t="shared" si="17"/>
        <v/>
      </c>
      <c r="P96" s="15"/>
      <c r="T96" s="18"/>
      <c r="U96" s="18"/>
      <c r="V96" s="18"/>
    </row>
    <row r="97" spans="1:22" ht="15.6" thickTop="1" thickBot="1" x14ac:dyDescent="0.4">
      <c r="A97" s="8">
        <f>inputs_S2!G91</f>
        <v>43019</v>
      </c>
      <c r="B97" s="44">
        <f>+inputs_S2!I91</f>
        <v>0.31024691333333254</v>
      </c>
      <c r="C97" s="27">
        <f t="shared" si="10"/>
        <v>0.34675555519999879</v>
      </c>
      <c r="D97" s="28">
        <v>0.85</v>
      </c>
      <c r="E97" s="45">
        <f>+inputs_S2!L91</f>
        <v>4.16</v>
      </c>
      <c r="F97" s="27">
        <f t="shared" si="11"/>
        <v>1.2261276431871957</v>
      </c>
      <c r="G97" s="29">
        <f t="shared" si="9"/>
        <v>0.45979786619519841</v>
      </c>
      <c r="H97" s="31" t="str">
        <f t="shared" si="13"/>
        <v/>
      </c>
      <c r="I97" s="31" t="str">
        <f t="shared" si="12"/>
        <v/>
      </c>
      <c r="J97" s="30" t="str">
        <f t="shared" si="14"/>
        <v/>
      </c>
      <c r="K97" s="31" t="str">
        <f t="shared" si="16"/>
        <v/>
      </c>
      <c r="L97" s="31" t="str">
        <f t="shared" si="15"/>
        <v/>
      </c>
      <c r="M97" s="30" t="str">
        <f t="shared" si="17"/>
        <v/>
      </c>
      <c r="P97" s="15"/>
      <c r="T97" s="18"/>
      <c r="U97" s="18"/>
      <c r="V97" s="18"/>
    </row>
    <row r="98" spans="1:22" ht="15.6" thickTop="1" thickBot="1" x14ac:dyDescent="0.4">
      <c r="A98" s="8">
        <f>inputs_S2!G92</f>
        <v>43020</v>
      </c>
      <c r="B98" s="44">
        <f>+inputs_S2!I92</f>
        <v>0.31451851799999925</v>
      </c>
      <c r="C98" s="27">
        <f t="shared" si="10"/>
        <v>0.35290666591999886</v>
      </c>
      <c r="D98" s="28">
        <v>0.85</v>
      </c>
      <c r="E98" s="45">
        <f>+inputs_S2!L92</f>
        <v>4.63</v>
      </c>
      <c r="F98" s="27">
        <f t="shared" si="11"/>
        <v>1.3888641837281555</v>
      </c>
      <c r="G98" s="29">
        <f t="shared" si="9"/>
        <v>0.52082406889805832</v>
      </c>
      <c r="H98" s="31" t="str">
        <f t="shared" si="13"/>
        <v/>
      </c>
      <c r="I98" s="31" t="str">
        <f t="shared" si="12"/>
        <v/>
      </c>
      <c r="J98" s="30" t="str">
        <f t="shared" si="14"/>
        <v/>
      </c>
      <c r="K98" s="31" t="str">
        <f t="shared" si="16"/>
        <v/>
      </c>
      <c r="L98" s="31" t="str">
        <f t="shared" si="15"/>
        <v/>
      </c>
      <c r="M98" s="30" t="str">
        <f t="shared" si="17"/>
        <v/>
      </c>
      <c r="P98" s="15"/>
      <c r="T98" s="18"/>
      <c r="U98" s="18"/>
      <c r="V98" s="18"/>
    </row>
    <row r="99" spans="1:22" ht="15.6" thickTop="1" thickBot="1" x14ac:dyDescent="0.4">
      <c r="A99" s="8">
        <f>inputs_S2!G93</f>
        <v>43021</v>
      </c>
      <c r="B99" s="44">
        <f>+inputs_S2!I93</f>
        <v>0.31879012266666595</v>
      </c>
      <c r="C99" s="27">
        <f t="shared" si="10"/>
        <v>0.35905777663999894</v>
      </c>
      <c r="D99" s="28">
        <v>0.85</v>
      </c>
      <c r="E99" s="45">
        <f>+inputs_S2!L93</f>
        <v>4.96</v>
      </c>
      <c r="F99" s="27">
        <f t="shared" si="11"/>
        <v>1.5137875863142354</v>
      </c>
      <c r="G99" s="29">
        <f t="shared" si="9"/>
        <v>0.56767034486783829</v>
      </c>
      <c r="H99" s="31" t="str">
        <f t="shared" si="13"/>
        <v/>
      </c>
      <c r="I99" s="31" t="str">
        <f t="shared" si="12"/>
        <v/>
      </c>
      <c r="J99" s="30" t="str">
        <f t="shared" si="14"/>
        <v/>
      </c>
      <c r="K99" s="31" t="str">
        <f t="shared" si="16"/>
        <v/>
      </c>
      <c r="L99" s="31" t="str">
        <f t="shared" si="15"/>
        <v/>
      </c>
      <c r="M99" s="30" t="str">
        <f t="shared" si="17"/>
        <v/>
      </c>
      <c r="P99" s="15"/>
      <c r="T99" s="18"/>
      <c r="U99" s="18"/>
      <c r="V99" s="18"/>
    </row>
    <row r="100" spans="1:22" ht="15.6" thickTop="1" thickBot="1" x14ac:dyDescent="0.4">
      <c r="A100" s="8">
        <f>inputs_S2!G94</f>
        <v>43022</v>
      </c>
      <c r="B100" s="44">
        <f>+inputs_S2!I94</f>
        <v>0.32306172733333266</v>
      </c>
      <c r="C100" s="27">
        <f t="shared" si="10"/>
        <v>0.36520888735999901</v>
      </c>
      <c r="D100" s="28">
        <v>0.85</v>
      </c>
      <c r="E100" s="45">
        <f>+inputs_S2!L94</f>
        <v>4.45</v>
      </c>
      <c r="F100" s="27">
        <f t="shared" si="11"/>
        <v>1.3814026164391964</v>
      </c>
      <c r="G100" s="29">
        <f t="shared" si="9"/>
        <v>0.51802598116469867</v>
      </c>
      <c r="H100" s="31" t="str">
        <f t="shared" si="13"/>
        <v/>
      </c>
      <c r="I100" s="31" t="str">
        <f t="shared" si="12"/>
        <v/>
      </c>
      <c r="J100" s="30" t="str">
        <f t="shared" si="14"/>
        <v/>
      </c>
      <c r="K100" s="31" t="str">
        <f t="shared" si="16"/>
        <v/>
      </c>
      <c r="L100" s="31" t="str">
        <f t="shared" si="15"/>
        <v/>
      </c>
      <c r="M100" s="30" t="str">
        <f t="shared" si="17"/>
        <v/>
      </c>
      <c r="P100" s="15"/>
      <c r="T100" s="18"/>
      <c r="U100" s="18"/>
      <c r="V100" s="18"/>
    </row>
    <row r="101" spans="1:22" ht="15.6" thickTop="1" thickBot="1" x14ac:dyDescent="0.4">
      <c r="A101" s="8">
        <f>inputs_S2!G95</f>
        <v>43023</v>
      </c>
      <c r="B101" s="44">
        <f>+inputs_S2!I95</f>
        <v>0.32733333199999937</v>
      </c>
      <c r="C101" s="27">
        <f t="shared" si="10"/>
        <v>0.37135999807999909</v>
      </c>
      <c r="D101" s="28">
        <v>0.85</v>
      </c>
      <c r="E101" s="45">
        <f>+inputs_S2!L95</f>
        <v>5.4</v>
      </c>
      <c r="F101" s="27">
        <f t="shared" si="11"/>
        <v>1.704542391187196</v>
      </c>
      <c r="G101" s="29">
        <f t="shared" si="9"/>
        <v>0.63920339669519854</v>
      </c>
      <c r="H101" s="31">
        <f t="shared" si="13"/>
        <v>0.31451851799999925</v>
      </c>
      <c r="I101" s="31">
        <f t="shared" si="12"/>
        <v>0.35290666591999892</v>
      </c>
      <c r="J101" s="30">
        <f t="shared" si="14"/>
        <v>0.84999999999999987</v>
      </c>
      <c r="K101" s="31">
        <f t="shared" si="16"/>
        <v>31.759999999999998</v>
      </c>
      <c r="L101" s="31">
        <f t="shared" si="15"/>
        <v>9.5548313914110103</v>
      </c>
      <c r="M101" s="30">
        <f t="shared" si="17"/>
        <v>3.5830617717791293</v>
      </c>
      <c r="P101" s="15"/>
      <c r="T101" s="18"/>
      <c r="U101" s="18"/>
      <c r="V101" s="18"/>
    </row>
    <row r="102" spans="1:22" ht="15.6" thickTop="1" thickBot="1" x14ac:dyDescent="0.4">
      <c r="A102" s="8">
        <f>inputs_S2!G96</f>
        <v>43024</v>
      </c>
      <c r="B102" s="44">
        <f>+inputs_S2!I96</f>
        <v>0.33160493666666607</v>
      </c>
      <c r="C102" s="27">
        <f t="shared" si="10"/>
        <v>0.37751110879999916</v>
      </c>
      <c r="D102" s="28">
        <v>0.85</v>
      </c>
      <c r="E102" s="45">
        <f>+inputs_S2!L96</f>
        <v>3.74</v>
      </c>
      <c r="F102" s="27">
        <f t="shared" si="11"/>
        <v>1.2001078148751974</v>
      </c>
      <c r="G102" s="29">
        <f t="shared" si="9"/>
        <v>0.45004043057819904</v>
      </c>
      <c r="H102" s="31" t="str">
        <f t="shared" si="13"/>
        <v/>
      </c>
      <c r="I102" s="31" t="str">
        <f t="shared" si="12"/>
        <v/>
      </c>
      <c r="J102" s="30" t="str">
        <f t="shared" si="14"/>
        <v/>
      </c>
      <c r="K102" s="31" t="str">
        <f t="shared" si="16"/>
        <v/>
      </c>
      <c r="L102" s="31" t="str">
        <f t="shared" si="15"/>
        <v/>
      </c>
      <c r="M102" s="30" t="str">
        <f t="shared" si="17"/>
        <v/>
      </c>
      <c r="P102" s="15"/>
      <c r="T102" s="18"/>
      <c r="U102" s="18"/>
      <c r="V102" s="18"/>
    </row>
    <row r="103" spans="1:22" ht="15.6" thickTop="1" thickBot="1" x14ac:dyDescent="0.4">
      <c r="A103" s="8">
        <f>inputs_S2!G97</f>
        <v>43025</v>
      </c>
      <c r="B103" s="44">
        <f>+inputs_S2!I97</f>
        <v>0.33587654133333278</v>
      </c>
      <c r="C103" s="27">
        <f t="shared" si="10"/>
        <v>0.38366221951999913</v>
      </c>
      <c r="D103" s="28">
        <v>0.85</v>
      </c>
      <c r="E103" s="45">
        <f>+inputs_S2!L97</f>
        <v>4.9800000000000004</v>
      </c>
      <c r="F103" s="27">
        <f t="shared" si="11"/>
        <v>1.6240421752281564</v>
      </c>
      <c r="G103" s="29">
        <f t="shared" si="9"/>
        <v>0.60901581571055874</v>
      </c>
      <c r="H103" s="31" t="str">
        <f t="shared" si="13"/>
        <v/>
      </c>
      <c r="I103" s="31" t="str">
        <f t="shared" si="12"/>
        <v/>
      </c>
      <c r="J103" s="30" t="str">
        <f t="shared" si="14"/>
        <v/>
      </c>
      <c r="K103" s="31" t="str">
        <f t="shared" si="16"/>
        <v/>
      </c>
      <c r="L103" s="31" t="str">
        <f t="shared" si="15"/>
        <v/>
      </c>
      <c r="M103" s="30" t="str">
        <f t="shared" si="17"/>
        <v/>
      </c>
      <c r="P103" s="15"/>
      <c r="T103" s="18"/>
      <c r="U103" s="18"/>
      <c r="V103" s="18"/>
    </row>
    <row r="104" spans="1:22" ht="15.6" thickTop="1" thickBot="1" x14ac:dyDescent="0.4">
      <c r="A104" s="8">
        <f>inputs_S2!G98</f>
        <v>43026</v>
      </c>
      <c r="B104" s="44">
        <f>+inputs_S2!I98</f>
        <v>0.34014814599999948</v>
      </c>
      <c r="C104" s="27">
        <f t="shared" si="10"/>
        <v>0.3898133302399992</v>
      </c>
      <c r="D104" s="28">
        <v>0.85</v>
      </c>
      <c r="E104" s="45">
        <f>+inputs_S2!L98</f>
        <v>5.01</v>
      </c>
      <c r="F104" s="27">
        <f t="shared" si="11"/>
        <v>1.6600200668270364</v>
      </c>
      <c r="G104" s="29">
        <f t="shared" si="9"/>
        <v>0.62250752506013873</v>
      </c>
      <c r="H104" s="31" t="str">
        <f t="shared" si="13"/>
        <v/>
      </c>
      <c r="I104" s="31" t="str">
        <f t="shared" si="12"/>
        <v/>
      </c>
      <c r="J104" s="30" t="str">
        <f t="shared" si="14"/>
        <v/>
      </c>
      <c r="K104" s="31" t="str">
        <f t="shared" si="16"/>
        <v/>
      </c>
      <c r="L104" s="31" t="str">
        <f t="shared" si="15"/>
        <v/>
      </c>
      <c r="M104" s="30" t="str">
        <f t="shared" si="17"/>
        <v/>
      </c>
      <c r="P104" s="15"/>
      <c r="T104" s="18"/>
      <c r="U104" s="18"/>
      <c r="V104" s="18"/>
    </row>
    <row r="105" spans="1:22" ht="15.6" thickTop="1" thickBot="1" x14ac:dyDescent="0.4">
      <c r="A105" s="8">
        <f>inputs_S2!G99</f>
        <v>43027</v>
      </c>
      <c r="B105" s="44">
        <f>+inputs_S2!I99</f>
        <v>0.34441975066666619</v>
      </c>
      <c r="C105" s="27">
        <f t="shared" si="10"/>
        <v>0.39596444095999928</v>
      </c>
      <c r="D105" s="28">
        <v>0.85</v>
      </c>
      <c r="E105" s="45">
        <f>+inputs_S2!L99</f>
        <v>6.47</v>
      </c>
      <c r="F105" s="27">
        <f t="shared" si="11"/>
        <v>2.1776064430595157</v>
      </c>
      <c r="G105" s="29">
        <f t="shared" si="9"/>
        <v>0.81660241614731843</v>
      </c>
      <c r="H105" s="31" t="str">
        <f t="shared" si="13"/>
        <v/>
      </c>
      <c r="I105" s="31" t="str">
        <f t="shared" si="12"/>
        <v/>
      </c>
      <c r="J105" s="30" t="str">
        <f t="shared" si="14"/>
        <v/>
      </c>
      <c r="K105" s="31" t="str">
        <f t="shared" si="16"/>
        <v/>
      </c>
      <c r="L105" s="31" t="str">
        <f t="shared" si="15"/>
        <v/>
      </c>
      <c r="M105" s="30" t="str">
        <f t="shared" si="17"/>
        <v/>
      </c>
      <c r="P105" s="15"/>
      <c r="T105" s="18"/>
      <c r="U105" s="18"/>
      <c r="V105" s="18"/>
    </row>
    <row r="106" spans="1:22" ht="15.6" thickTop="1" thickBot="1" x14ac:dyDescent="0.4">
      <c r="A106" s="8">
        <f>inputs_S2!G100</f>
        <v>43028</v>
      </c>
      <c r="B106" s="44">
        <f>+inputs_S2!I100</f>
        <v>0.3486913553333329</v>
      </c>
      <c r="C106" s="27">
        <f t="shared" si="10"/>
        <v>0.40211555167999935</v>
      </c>
      <c r="D106" s="28">
        <v>0.85</v>
      </c>
      <c r="E106" s="45">
        <f>+inputs_S2!L100</f>
        <v>4.08</v>
      </c>
      <c r="F106" s="27">
        <f t="shared" si="11"/>
        <v>1.3945367332262377</v>
      </c>
      <c r="G106" s="29">
        <f t="shared" si="9"/>
        <v>0.52295127495983917</v>
      </c>
      <c r="H106" s="31" t="str">
        <f t="shared" si="13"/>
        <v/>
      </c>
      <c r="I106" s="31" t="str">
        <f t="shared" si="12"/>
        <v/>
      </c>
      <c r="J106" s="30" t="str">
        <f t="shared" si="14"/>
        <v/>
      </c>
      <c r="K106" s="31" t="str">
        <f t="shared" si="16"/>
        <v/>
      </c>
      <c r="L106" s="31" t="str">
        <f t="shared" si="15"/>
        <v/>
      </c>
      <c r="M106" s="30" t="str">
        <f t="shared" si="17"/>
        <v/>
      </c>
      <c r="P106" s="15"/>
      <c r="T106" s="18"/>
      <c r="U106" s="18"/>
      <c r="V106" s="18"/>
    </row>
    <row r="107" spans="1:22" ht="15.6" thickTop="1" thickBot="1" x14ac:dyDescent="0.4">
      <c r="A107" s="8">
        <f>inputs_S2!G101</f>
        <v>43029</v>
      </c>
      <c r="B107" s="44">
        <f>+inputs_S2!I101</f>
        <v>0.35296295999999999</v>
      </c>
      <c r="C107" s="27">
        <f t="shared" si="10"/>
        <v>0.40826666239999998</v>
      </c>
      <c r="D107" s="28">
        <v>0.85</v>
      </c>
      <c r="E107" s="45">
        <f>+inputs_S2!L101</f>
        <v>5.44</v>
      </c>
      <c r="F107" s="27">
        <f t="shared" si="11"/>
        <v>1.8878250469375999</v>
      </c>
      <c r="G107" s="29">
        <f t="shared" si="9"/>
        <v>0.70793439260159996</v>
      </c>
      <c r="H107" s="31" t="str">
        <f t="shared" si="13"/>
        <v/>
      </c>
      <c r="I107" s="31" t="str">
        <f t="shared" si="12"/>
        <v/>
      </c>
      <c r="J107" s="30" t="str">
        <f t="shared" si="14"/>
        <v/>
      </c>
      <c r="K107" s="31" t="str">
        <f t="shared" si="16"/>
        <v/>
      </c>
      <c r="L107" s="31" t="str">
        <f t="shared" si="15"/>
        <v/>
      </c>
      <c r="M107" s="30" t="str">
        <f t="shared" si="17"/>
        <v/>
      </c>
      <c r="P107" s="15"/>
      <c r="T107" s="18"/>
      <c r="U107" s="18"/>
      <c r="V107" s="18"/>
    </row>
    <row r="108" spans="1:22" ht="15.6" thickTop="1" thickBot="1" x14ac:dyDescent="0.4">
      <c r="A108" s="8">
        <f>inputs_S2!G102</f>
        <v>43030</v>
      </c>
      <c r="B108" s="44">
        <f>+inputs_S2!I102</f>
        <v>0.35537036999999999</v>
      </c>
      <c r="C108" s="27">
        <f t="shared" si="10"/>
        <v>0.41173333280000002</v>
      </c>
      <c r="D108" s="28">
        <v>0.85</v>
      </c>
      <c r="E108" s="45">
        <f>+inputs_S2!L102</f>
        <v>5.81</v>
      </c>
      <c r="F108" s="27">
        <f t="shared" si="11"/>
        <v>2.0333450640327997</v>
      </c>
      <c r="G108" s="29">
        <f t="shared" si="9"/>
        <v>0.76250439901229994</v>
      </c>
      <c r="H108" s="31">
        <f t="shared" si="13"/>
        <v>0.34415343714285684</v>
      </c>
      <c r="I108" s="31">
        <f t="shared" si="12"/>
        <v>0.39558094948571371</v>
      </c>
      <c r="J108" s="30">
        <f t="shared" si="14"/>
        <v>0.84999999999999987</v>
      </c>
      <c r="K108" s="31">
        <f t="shared" si="16"/>
        <v>35.53</v>
      </c>
      <c r="L108" s="31">
        <f t="shared" si="15"/>
        <v>11.977483344186542</v>
      </c>
      <c r="M108" s="30">
        <f t="shared" si="17"/>
        <v>4.4915562540699536</v>
      </c>
      <c r="P108" s="15"/>
      <c r="T108" s="18"/>
      <c r="U108" s="18"/>
      <c r="V108" s="18"/>
    </row>
    <row r="109" spans="1:22" ht="15.6" thickTop="1" thickBot="1" x14ac:dyDescent="0.4">
      <c r="A109" s="8">
        <f>inputs_S2!G103</f>
        <v>43031</v>
      </c>
      <c r="B109" s="44">
        <f>+inputs_S2!I103</f>
        <v>0.35777777999999999</v>
      </c>
      <c r="C109" s="27">
        <f t="shared" si="10"/>
        <v>0.41520000319999995</v>
      </c>
      <c r="D109" s="28">
        <v>0.85</v>
      </c>
      <c r="E109" s="45">
        <f>+inputs_S2!L103</f>
        <v>6.25</v>
      </c>
      <c r="F109" s="27">
        <f t="shared" si="11"/>
        <v>2.2057500169999997</v>
      </c>
      <c r="G109" s="29">
        <f t="shared" si="9"/>
        <v>0.8271562563749999</v>
      </c>
      <c r="H109" s="31" t="str">
        <f t="shared" si="13"/>
        <v/>
      </c>
      <c r="I109" s="31" t="str">
        <f t="shared" si="12"/>
        <v/>
      </c>
      <c r="J109" s="30" t="str">
        <f t="shared" si="14"/>
        <v/>
      </c>
      <c r="K109" s="31" t="str">
        <f t="shared" si="16"/>
        <v/>
      </c>
      <c r="L109" s="31" t="str">
        <f t="shared" si="15"/>
        <v/>
      </c>
      <c r="M109" s="30" t="str">
        <f t="shared" si="17"/>
        <v/>
      </c>
      <c r="P109" s="15"/>
      <c r="T109" s="18"/>
      <c r="U109" s="18"/>
      <c r="V109" s="18"/>
    </row>
    <row r="110" spans="1:22" ht="15.6" thickTop="1" thickBot="1" x14ac:dyDescent="0.4">
      <c r="A110" s="8">
        <f>inputs_S2!G104</f>
        <v>43032</v>
      </c>
      <c r="B110" s="44">
        <f>+inputs_S2!I104</f>
        <v>0.36888888999999997</v>
      </c>
      <c r="C110" s="27">
        <f t="shared" si="10"/>
        <v>0.43120000159999994</v>
      </c>
      <c r="D110" s="28">
        <v>0.85</v>
      </c>
      <c r="E110" s="45">
        <f>+inputs_S2!L104</f>
        <v>4.9000000000000004</v>
      </c>
      <c r="F110" s="27">
        <f t="shared" si="11"/>
        <v>1.7959480066639999</v>
      </c>
      <c r="G110" s="29">
        <f t="shared" si="9"/>
        <v>0.67348050249900004</v>
      </c>
      <c r="H110" s="31" t="str">
        <f t="shared" si="13"/>
        <v/>
      </c>
      <c r="I110" s="31" t="str">
        <f t="shared" si="12"/>
        <v/>
      </c>
      <c r="J110" s="30" t="str">
        <f t="shared" si="14"/>
        <v/>
      </c>
      <c r="K110" s="31" t="str">
        <f t="shared" si="16"/>
        <v/>
      </c>
      <c r="L110" s="31" t="str">
        <f t="shared" si="15"/>
        <v/>
      </c>
      <c r="M110" s="30" t="str">
        <f t="shared" si="17"/>
        <v/>
      </c>
      <c r="P110" s="15"/>
      <c r="T110" s="18"/>
      <c r="U110" s="18"/>
      <c r="V110" s="18"/>
    </row>
    <row r="111" spans="1:22" ht="15.6" thickTop="1" thickBot="1" x14ac:dyDescent="0.4">
      <c r="A111" s="8">
        <f>inputs_S2!G105</f>
        <v>43033</v>
      </c>
      <c r="B111" s="44">
        <f>+inputs_S2!I105</f>
        <v>0.37999999999999995</v>
      </c>
      <c r="C111" s="27">
        <f t="shared" si="10"/>
        <v>0.44719999999999993</v>
      </c>
      <c r="D111" s="28">
        <v>0.85</v>
      </c>
      <c r="E111" s="45">
        <f>+inputs_S2!L105</f>
        <v>4.4400000000000004</v>
      </c>
      <c r="F111" s="27">
        <f t="shared" si="11"/>
        <v>1.6877328</v>
      </c>
      <c r="G111" s="29">
        <f t="shared" si="9"/>
        <v>0.63289980000000001</v>
      </c>
      <c r="H111" s="31" t="str">
        <f t="shared" si="13"/>
        <v/>
      </c>
      <c r="I111" s="31" t="str">
        <f t="shared" si="12"/>
        <v/>
      </c>
      <c r="J111" s="30" t="str">
        <f t="shared" si="14"/>
        <v/>
      </c>
      <c r="K111" s="31" t="str">
        <f t="shared" si="16"/>
        <v/>
      </c>
      <c r="L111" s="31" t="str">
        <f t="shared" si="15"/>
        <v/>
      </c>
      <c r="M111" s="30" t="str">
        <f t="shared" si="17"/>
        <v/>
      </c>
      <c r="P111" s="15"/>
      <c r="T111" s="18"/>
      <c r="U111" s="18"/>
      <c r="V111" s="18"/>
    </row>
    <row r="112" spans="1:22" ht="15.6" thickTop="1" thickBot="1" x14ac:dyDescent="0.4">
      <c r="A112" s="8">
        <f>inputs_S2!G106</f>
        <v>43034</v>
      </c>
      <c r="B112" s="44">
        <f>+inputs_S2!I106</f>
        <v>0.39111110999999998</v>
      </c>
      <c r="C112" s="27">
        <f t="shared" si="10"/>
        <v>0.46319999839999992</v>
      </c>
      <c r="D112" s="28">
        <v>0.85</v>
      </c>
      <c r="E112" s="45">
        <f>+inputs_S2!L106</f>
        <v>3.69</v>
      </c>
      <c r="F112" s="27">
        <f t="shared" si="11"/>
        <v>1.4528267949815996</v>
      </c>
      <c r="G112" s="29">
        <f t="shared" si="9"/>
        <v>0.54481004811809985</v>
      </c>
      <c r="H112" s="31" t="str">
        <f t="shared" si="13"/>
        <v/>
      </c>
      <c r="I112" s="31" t="str">
        <f t="shared" si="12"/>
        <v/>
      </c>
      <c r="J112" s="30" t="str">
        <f t="shared" si="14"/>
        <v/>
      </c>
      <c r="K112" s="31" t="str">
        <f t="shared" si="16"/>
        <v/>
      </c>
      <c r="L112" s="31" t="str">
        <f t="shared" si="15"/>
        <v/>
      </c>
      <c r="M112" s="30" t="str">
        <f t="shared" si="17"/>
        <v/>
      </c>
      <c r="P112" s="15"/>
      <c r="T112" s="18"/>
      <c r="U112" s="18"/>
      <c r="V112" s="18"/>
    </row>
    <row r="113" spans="1:22" ht="15.6" thickTop="1" thickBot="1" x14ac:dyDescent="0.4">
      <c r="A113" s="8">
        <f>inputs_S2!G107</f>
        <v>43035</v>
      </c>
      <c r="B113" s="44">
        <f>+inputs_S2!I107</f>
        <v>0.39869135711111103</v>
      </c>
      <c r="C113" s="27">
        <f t="shared" si="10"/>
        <v>0.47411555423999985</v>
      </c>
      <c r="D113" s="28">
        <v>0.85</v>
      </c>
      <c r="E113" s="45">
        <f>+inputs_S2!L107</f>
        <v>4.72</v>
      </c>
      <c r="F113" s="27">
        <f t="shared" si="11"/>
        <v>1.9021516036108792</v>
      </c>
      <c r="G113" s="29">
        <f t="shared" si="9"/>
        <v>0.71330685135407979</v>
      </c>
      <c r="H113" s="31" t="str">
        <f t="shared" si="13"/>
        <v/>
      </c>
      <c r="I113" s="31" t="str">
        <f t="shared" si="12"/>
        <v/>
      </c>
      <c r="J113" s="30" t="str">
        <f t="shared" si="14"/>
        <v/>
      </c>
      <c r="K113" s="31" t="str">
        <f t="shared" si="16"/>
        <v/>
      </c>
      <c r="L113" s="31" t="str">
        <f t="shared" si="15"/>
        <v/>
      </c>
      <c r="M113" s="30" t="str">
        <f t="shared" si="17"/>
        <v/>
      </c>
      <c r="P113" s="15"/>
      <c r="T113" s="18"/>
      <c r="U113" s="18"/>
      <c r="V113" s="18"/>
    </row>
    <row r="114" spans="1:22" ht="15.6" thickTop="1" thickBot="1" x14ac:dyDescent="0.4">
      <c r="A114" s="8">
        <f>inputs_S2!G108</f>
        <v>43036</v>
      </c>
      <c r="B114" s="44">
        <f>+inputs_S2!I108</f>
        <v>0.40627160422222208</v>
      </c>
      <c r="C114" s="27">
        <f t="shared" si="10"/>
        <v>0.48503111007999977</v>
      </c>
      <c r="D114" s="28">
        <v>0.85</v>
      </c>
      <c r="E114" s="45">
        <f>+inputs_S2!L108</f>
        <v>2.88</v>
      </c>
      <c r="F114" s="27">
        <f t="shared" si="11"/>
        <v>1.1873561574758393</v>
      </c>
      <c r="G114" s="29">
        <f t="shared" si="9"/>
        <v>0.44525855905343975</v>
      </c>
      <c r="H114" s="31" t="str">
        <f t="shared" si="13"/>
        <v/>
      </c>
      <c r="I114" s="31" t="str">
        <f t="shared" si="12"/>
        <v/>
      </c>
      <c r="J114" s="30" t="str">
        <f t="shared" si="14"/>
        <v/>
      </c>
      <c r="K114" s="31" t="str">
        <f t="shared" si="16"/>
        <v/>
      </c>
      <c r="L114" s="31" t="str">
        <f t="shared" si="15"/>
        <v/>
      </c>
      <c r="M114" s="30" t="str">
        <f t="shared" si="17"/>
        <v/>
      </c>
      <c r="P114" s="15"/>
      <c r="T114" s="18"/>
      <c r="U114" s="18"/>
      <c r="V114" s="18"/>
    </row>
    <row r="115" spans="1:22" ht="15.6" thickTop="1" thickBot="1" x14ac:dyDescent="0.4">
      <c r="A115" s="8">
        <f>inputs_S2!G109</f>
        <v>43037</v>
      </c>
      <c r="B115" s="44">
        <f>+inputs_S2!I109</f>
        <v>0.41385185133333313</v>
      </c>
      <c r="C115" s="27">
        <f t="shared" si="10"/>
        <v>0.4959466659199997</v>
      </c>
      <c r="D115" s="28">
        <v>0.85</v>
      </c>
      <c r="E115" s="45">
        <f>+inputs_S2!L109</f>
        <v>4.38</v>
      </c>
      <c r="F115" s="27">
        <f t="shared" si="11"/>
        <v>1.8464094372201589</v>
      </c>
      <c r="G115" s="29">
        <f t="shared" si="9"/>
        <v>0.69240353895755968</v>
      </c>
      <c r="H115" s="31">
        <f t="shared" si="13"/>
        <v>0.38808465609523807</v>
      </c>
      <c r="I115" s="31">
        <f t="shared" si="12"/>
        <v>0.45884190477714265</v>
      </c>
      <c r="J115" s="30">
        <f t="shared" si="14"/>
        <v>0.84999999999999987</v>
      </c>
      <c r="K115" s="31">
        <f t="shared" si="16"/>
        <v>31.259999999999998</v>
      </c>
      <c r="L115" s="31">
        <f t="shared" si="15"/>
        <v>12.078174816952476</v>
      </c>
      <c r="M115" s="30">
        <f t="shared" si="17"/>
        <v>4.5293155563571794</v>
      </c>
      <c r="P115" s="15"/>
      <c r="T115" s="18"/>
      <c r="U115" s="18"/>
      <c r="V115" s="18"/>
    </row>
    <row r="116" spans="1:22" ht="15.6" thickTop="1" thickBot="1" x14ac:dyDescent="0.4">
      <c r="A116" s="8">
        <f>inputs_S2!G110</f>
        <v>43038</v>
      </c>
      <c r="B116" s="44">
        <f>+inputs_S2!I110</f>
        <v>0.42143209844444418</v>
      </c>
      <c r="C116" s="27">
        <f t="shared" si="10"/>
        <v>0.50686222175999962</v>
      </c>
      <c r="D116" s="28">
        <v>0.85</v>
      </c>
      <c r="E116" s="45">
        <f>+inputs_S2!L110</f>
        <v>5.08</v>
      </c>
      <c r="F116" s="27">
        <f t="shared" si="11"/>
        <v>2.1886310735596783</v>
      </c>
      <c r="G116" s="29">
        <f t="shared" si="9"/>
        <v>0.82073665258487938</v>
      </c>
      <c r="H116" s="31" t="str">
        <f t="shared" si="13"/>
        <v/>
      </c>
      <c r="I116" s="31" t="str">
        <f t="shared" si="12"/>
        <v/>
      </c>
      <c r="J116" s="30" t="str">
        <f t="shared" si="14"/>
        <v/>
      </c>
      <c r="K116" s="31" t="str">
        <f t="shared" si="16"/>
        <v/>
      </c>
      <c r="L116" s="31" t="str">
        <f t="shared" si="15"/>
        <v/>
      </c>
      <c r="M116" s="30" t="str">
        <f t="shared" si="17"/>
        <v/>
      </c>
      <c r="P116" s="15"/>
      <c r="T116" s="18"/>
      <c r="U116" s="18"/>
      <c r="V116" s="18"/>
    </row>
    <row r="117" spans="1:22" ht="15.6" thickTop="1" thickBot="1" x14ac:dyDescent="0.4">
      <c r="A117" s="8">
        <f>inputs_S2!G111</f>
        <v>43039</v>
      </c>
      <c r="B117" s="44">
        <f>+inputs_S2!I111</f>
        <v>0.42901234555555523</v>
      </c>
      <c r="C117" s="27">
        <f t="shared" si="10"/>
        <v>0.51777777759999954</v>
      </c>
      <c r="D117" s="28">
        <v>0.85</v>
      </c>
      <c r="E117" s="45">
        <f>+inputs_S2!L111</f>
        <v>5</v>
      </c>
      <c r="F117" s="27">
        <f t="shared" si="11"/>
        <v>2.200555554799998</v>
      </c>
      <c r="G117" s="29">
        <f t="shared" si="9"/>
        <v>0.8252083330499993</v>
      </c>
      <c r="H117" s="31" t="str">
        <f t="shared" si="13"/>
        <v/>
      </c>
      <c r="I117" s="31" t="str">
        <f t="shared" si="12"/>
        <v/>
      </c>
      <c r="J117" s="30" t="str">
        <f t="shared" si="14"/>
        <v/>
      </c>
      <c r="K117" s="31" t="str">
        <f t="shared" si="16"/>
        <v/>
      </c>
      <c r="L117" s="31" t="str">
        <f t="shared" si="15"/>
        <v/>
      </c>
      <c r="M117" s="30" t="str">
        <f t="shared" si="17"/>
        <v/>
      </c>
      <c r="P117" s="15"/>
      <c r="T117" s="18"/>
      <c r="U117" s="18"/>
      <c r="V117" s="18"/>
    </row>
    <row r="118" spans="1:22" ht="15.6" thickTop="1" thickBot="1" x14ac:dyDescent="0.4">
      <c r="A118" s="8">
        <f>inputs_S2!G112</f>
        <v>43040</v>
      </c>
      <c r="B118" s="44">
        <f>+inputs_S2!I112</f>
        <v>0.43659259266666628</v>
      </c>
      <c r="C118" s="27">
        <f t="shared" si="10"/>
        <v>0.52869333343999947</v>
      </c>
      <c r="D118" s="28">
        <v>0.85</v>
      </c>
      <c r="E118" s="45">
        <f>+inputs_S2!L112</f>
        <v>5.96</v>
      </c>
      <c r="F118" s="27">
        <f t="shared" si="11"/>
        <v>2.6783604272070374</v>
      </c>
      <c r="G118" s="29">
        <f t="shared" si="9"/>
        <v>1.004385160202639</v>
      </c>
      <c r="H118" s="31" t="str">
        <f t="shared" si="13"/>
        <v/>
      </c>
      <c r="I118" s="31" t="str">
        <f t="shared" si="12"/>
        <v/>
      </c>
      <c r="J118" s="30" t="str">
        <f t="shared" si="14"/>
        <v/>
      </c>
      <c r="K118" s="31" t="str">
        <f t="shared" si="16"/>
        <v/>
      </c>
      <c r="L118" s="31" t="str">
        <f t="shared" si="15"/>
        <v/>
      </c>
      <c r="M118" s="30" t="str">
        <f t="shared" si="17"/>
        <v/>
      </c>
      <c r="P118" s="15"/>
      <c r="T118" s="18"/>
      <c r="U118" s="18"/>
      <c r="V118" s="18"/>
    </row>
    <row r="119" spans="1:22" ht="15.6" thickTop="1" thickBot="1" x14ac:dyDescent="0.4">
      <c r="A119" s="8">
        <f>inputs_S2!G113</f>
        <v>43041</v>
      </c>
      <c r="B119" s="44">
        <f>+inputs_S2!I113</f>
        <v>0.44417283977777733</v>
      </c>
      <c r="C119" s="27">
        <f t="shared" si="10"/>
        <v>0.53960888927999939</v>
      </c>
      <c r="D119" s="28">
        <v>0.85</v>
      </c>
      <c r="E119" s="45">
        <f>+inputs_S2!L113</f>
        <v>4.8499999999999996</v>
      </c>
      <c r="F119" s="27">
        <f t="shared" si="11"/>
        <v>2.2245376460567972</v>
      </c>
      <c r="G119" s="29">
        <f t="shared" si="9"/>
        <v>0.83420161727129893</v>
      </c>
      <c r="H119" s="31" t="str">
        <f t="shared" si="13"/>
        <v/>
      </c>
      <c r="I119" s="31" t="str">
        <f t="shared" si="12"/>
        <v/>
      </c>
      <c r="J119" s="30" t="str">
        <f t="shared" si="14"/>
        <v/>
      </c>
      <c r="K119" s="31" t="str">
        <f t="shared" si="16"/>
        <v/>
      </c>
      <c r="L119" s="31" t="str">
        <f t="shared" si="15"/>
        <v/>
      </c>
      <c r="M119" s="30" t="str">
        <f t="shared" si="17"/>
        <v/>
      </c>
      <c r="P119" s="15"/>
      <c r="T119" s="18"/>
      <c r="U119" s="18"/>
      <c r="V119" s="18"/>
    </row>
    <row r="120" spans="1:22" ht="15.6" thickTop="1" thickBot="1" x14ac:dyDescent="0.4">
      <c r="A120" s="8">
        <f>inputs_S2!G114</f>
        <v>43042</v>
      </c>
      <c r="B120" s="44">
        <f>+inputs_S2!I114</f>
        <v>0.45175308688888838</v>
      </c>
      <c r="C120" s="27">
        <f t="shared" si="10"/>
        <v>0.55052444511999932</v>
      </c>
      <c r="D120" s="28">
        <v>0.85</v>
      </c>
      <c r="E120" s="45">
        <f>+inputs_S2!L114</f>
        <v>3.56</v>
      </c>
      <c r="F120" s="27">
        <f t="shared" si="11"/>
        <v>1.6658869709331179</v>
      </c>
      <c r="G120" s="29">
        <f t="shared" si="9"/>
        <v>0.62470761409991926</v>
      </c>
      <c r="H120" s="31" t="str">
        <f t="shared" si="13"/>
        <v/>
      </c>
      <c r="I120" s="31" t="str">
        <f t="shared" si="12"/>
        <v/>
      </c>
      <c r="J120" s="30" t="str">
        <f t="shared" si="14"/>
        <v/>
      </c>
      <c r="K120" s="31" t="str">
        <f t="shared" si="16"/>
        <v/>
      </c>
      <c r="L120" s="31" t="str">
        <f t="shared" si="15"/>
        <v/>
      </c>
      <c r="M120" s="30" t="str">
        <f t="shared" si="17"/>
        <v/>
      </c>
      <c r="P120" s="15"/>
      <c r="T120" s="18"/>
      <c r="U120" s="18"/>
      <c r="V120" s="18"/>
    </row>
    <row r="121" spans="1:22" ht="15.6" thickTop="1" thickBot="1" x14ac:dyDescent="0.4">
      <c r="A121" s="8">
        <f>inputs_S2!G115</f>
        <v>43043</v>
      </c>
      <c r="B121" s="44">
        <f>+inputs_S2!I115</f>
        <v>0.45933333399999943</v>
      </c>
      <c r="C121" s="27">
        <f t="shared" si="10"/>
        <v>0.56144000095999913</v>
      </c>
      <c r="D121" s="28">
        <v>0.85</v>
      </c>
      <c r="E121" s="45">
        <f>+inputs_S2!L115</f>
        <v>4.6100000000000003</v>
      </c>
      <c r="F121" s="27">
        <f t="shared" si="11"/>
        <v>2.2000026437617568</v>
      </c>
      <c r="G121" s="29">
        <f t="shared" si="9"/>
        <v>0.82500099141065886</v>
      </c>
      <c r="H121" s="31" t="str">
        <f t="shared" si="13"/>
        <v/>
      </c>
      <c r="I121" s="31" t="str">
        <f t="shared" si="12"/>
        <v/>
      </c>
      <c r="J121" s="30" t="str">
        <f t="shared" si="14"/>
        <v/>
      </c>
      <c r="K121" s="31" t="str">
        <f t="shared" si="16"/>
        <v/>
      </c>
      <c r="L121" s="31" t="str">
        <f t="shared" si="15"/>
        <v/>
      </c>
      <c r="M121" s="30" t="str">
        <f t="shared" si="17"/>
        <v/>
      </c>
      <c r="P121" s="15"/>
      <c r="T121" s="18"/>
      <c r="U121" s="18"/>
      <c r="V121" s="18"/>
    </row>
    <row r="122" spans="1:22" ht="15.6" thickTop="1" thickBot="1" x14ac:dyDescent="0.4">
      <c r="A122" s="8">
        <f>inputs_S2!G116</f>
        <v>43044</v>
      </c>
      <c r="B122" s="44">
        <f>+inputs_S2!I116</f>
        <v>0.46691358111111048</v>
      </c>
      <c r="C122" s="27">
        <f t="shared" si="10"/>
        <v>0.57235555679999905</v>
      </c>
      <c r="D122" s="28">
        <v>0.85</v>
      </c>
      <c r="E122" s="45">
        <f>+inputs_S2!L116</f>
        <v>6.39</v>
      </c>
      <c r="F122" s="27">
        <f t="shared" si="11"/>
        <v>3.1087492067591946</v>
      </c>
      <c r="G122" s="29">
        <f t="shared" si="9"/>
        <v>1.165780952534698</v>
      </c>
      <c r="H122" s="31">
        <f t="shared" si="13"/>
        <v>0.44417283977777722</v>
      </c>
      <c r="I122" s="31">
        <f t="shared" si="12"/>
        <v>0.53960888927999939</v>
      </c>
      <c r="J122" s="30">
        <f t="shared" si="14"/>
        <v>0.84999999999999987</v>
      </c>
      <c r="K122" s="31">
        <f t="shared" si="16"/>
        <v>35.449999999999996</v>
      </c>
      <c r="L122" s="31">
        <f t="shared" si="15"/>
        <v>16.26672352307758</v>
      </c>
      <c r="M122" s="30">
        <f t="shared" si="17"/>
        <v>6.1000213211540926</v>
      </c>
      <c r="P122" s="15"/>
      <c r="T122" s="18"/>
      <c r="U122" s="18"/>
      <c r="V122" s="18"/>
    </row>
    <row r="123" spans="1:22" ht="15.6" thickTop="1" thickBot="1" x14ac:dyDescent="0.4">
      <c r="A123" s="8">
        <f>inputs_S2!G117</f>
        <v>43045</v>
      </c>
      <c r="B123" s="44">
        <f>+inputs_S2!I117</f>
        <v>0.47449382822222153</v>
      </c>
      <c r="C123" s="27">
        <f t="shared" si="10"/>
        <v>0.58327111263999898</v>
      </c>
      <c r="D123" s="28">
        <v>0.85</v>
      </c>
      <c r="E123" s="45">
        <f>+inputs_S2!L117</f>
        <v>4.12</v>
      </c>
      <c r="F123" s="27">
        <f t="shared" si="11"/>
        <v>2.0426154364652764</v>
      </c>
      <c r="G123" s="29">
        <f t="shared" si="9"/>
        <v>0.76598078867447872</v>
      </c>
      <c r="H123" s="31" t="str">
        <f t="shared" si="13"/>
        <v/>
      </c>
      <c r="I123" s="31" t="str">
        <f t="shared" si="12"/>
        <v/>
      </c>
      <c r="J123" s="30" t="str">
        <f t="shared" si="14"/>
        <v/>
      </c>
      <c r="K123" s="31" t="str">
        <f t="shared" si="16"/>
        <v/>
      </c>
      <c r="L123" s="31" t="str">
        <f t="shared" si="15"/>
        <v/>
      </c>
      <c r="M123" s="30" t="str">
        <f t="shared" si="17"/>
        <v/>
      </c>
      <c r="P123" s="15"/>
      <c r="T123" s="18"/>
      <c r="U123" s="18"/>
      <c r="V123" s="18"/>
    </row>
    <row r="124" spans="1:22" ht="15.6" thickTop="1" thickBot="1" x14ac:dyDescent="0.4">
      <c r="A124" s="8">
        <f>inputs_S2!G118</f>
        <v>43046</v>
      </c>
      <c r="B124" s="44">
        <f>+inputs_S2!I118</f>
        <v>0.48207407533333257</v>
      </c>
      <c r="C124" s="27">
        <f t="shared" si="10"/>
        <v>0.5941866684799989</v>
      </c>
      <c r="D124" s="28">
        <v>0.85</v>
      </c>
      <c r="E124" s="45">
        <f>+inputs_S2!L118</f>
        <v>4.8499999999999996</v>
      </c>
      <c r="F124" s="27">
        <f t="shared" si="11"/>
        <v>2.4495345408087954</v>
      </c>
      <c r="G124" s="29">
        <f t="shared" si="9"/>
        <v>0.91857545280329833</v>
      </c>
      <c r="H124" s="31" t="str">
        <f t="shared" si="13"/>
        <v/>
      </c>
      <c r="I124" s="31" t="str">
        <f t="shared" si="12"/>
        <v/>
      </c>
      <c r="J124" s="30" t="str">
        <f t="shared" si="14"/>
        <v/>
      </c>
      <c r="K124" s="31" t="str">
        <f t="shared" si="16"/>
        <v/>
      </c>
      <c r="L124" s="31" t="str">
        <f t="shared" si="15"/>
        <v/>
      </c>
      <c r="M124" s="30" t="str">
        <f t="shared" si="17"/>
        <v/>
      </c>
      <c r="P124" s="15"/>
      <c r="T124" s="18"/>
      <c r="U124" s="18"/>
      <c r="V124" s="18"/>
    </row>
    <row r="125" spans="1:22" ht="15.6" thickTop="1" thickBot="1" x14ac:dyDescent="0.4">
      <c r="A125" s="8">
        <f>inputs_S2!G119</f>
        <v>43047</v>
      </c>
      <c r="B125" s="44">
        <f>+inputs_S2!I119</f>
        <v>0.48965432244444362</v>
      </c>
      <c r="C125" s="27">
        <f t="shared" si="10"/>
        <v>0.60510222431999883</v>
      </c>
      <c r="D125" s="28">
        <v>0.85</v>
      </c>
      <c r="E125" s="45">
        <f>+inputs_S2!L119</f>
        <v>6.16</v>
      </c>
      <c r="F125" s="27">
        <f t="shared" si="11"/>
        <v>3.1683152465395135</v>
      </c>
      <c r="G125" s="29">
        <f t="shared" si="9"/>
        <v>1.1881182174523177</v>
      </c>
      <c r="H125" s="31" t="str">
        <f t="shared" si="13"/>
        <v/>
      </c>
      <c r="I125" s="31" t="str">
        <f t="shared" si="12"/>
        <v/>
      </c>
      <c r="J125" s="30" t="str">
        <f t="shared" si="14"/>
        <v/>
      </c>
      <c r="K125" s="31" t="str">
        <f t="shared" si="16"/>
        <v/>
      </c>
      <c r="L125" s="31" t="str">
        <f t="shared" si="15"/>
        <v/>
      </c>
      <c r="M125" s="30" t="str">
        <f t="shared" si="17"/>
        <v/>
      </c>
      <c r="P125" s="15"/>
      <c r="T125" s="18"/>
      <c r="U125" s="18"/>
      <c r="V125" s="18"/>
    </row>
    <row r="126" spans="1:22" ht="15.6" thickTop="1" thickBot="1" x14ac:dyDescent="0.4">
      <c r="A126" s="8">
        <f>inputs_S2!G120</f>
        <v>43048</v>
      </c>
      <c r="B126" s="44">
        <f>+inputs_S2!I120</f>
        <v>0.49723456955555467</v>
      </c>
      <c r="C126" s="27">
        <f t="shared" si="10"/>
        <v>0.61601778015999875</v>
      </c>
      <c r="D126" s="28">
        <v>0.85</v>
      </c>
      <c r="E126" s="45">
        <f>+inputs_S2!L120</f>
        <v>6.95</v>
      </c>
      <c r="F126" s="27">
        <f t="shared" si="11"/>
        <v>3.639125036295193</v>
      </c>
      <c r="G126" s="29">
        <f t="shared" si="9"/>
        <v>1.3646718886106974</v>
      </c>
      <c r="H126" s="31" t="str">
        <f t="shared" si="13"/>
        <v/>
      </c>
      <c r="I126" s="31" t="str">
        <f t="shared" si="12"/>
        <v/>
      </c>
      <c r="J126" s="30" t="str">
        <f t="shared" si="14"/>
        <v/>
      </c>
      <c r="K126" s="31" t="str">
        <f t="shared" si="16"/>
        <v/>
      </c>
      <c r="L126" s="31" t="str">
        <f t="shared" si="15"/>
        <v/>
      </c>
      <c r="M126" s="30" t="str">
        <f t="shared" si="17"/>
        <v/>
      </c>
      <c r="P126" s="15"/>
      <c r="T126" s="18"/>
      <c r="U126" s="18"/>
      <c r="V126" s="18"/>
    </row>
    <row r="127" spans="1:22" ht="15.6" thickTop="1" thickBot="1" x14ac:dyDescent="0.4">
      <c r="A127" s="8">
        <f>inputs_S2!G121</f>
        <v>43049</v>
      </c>
      <c r="B127" s="44">
        <f>+inputs_S2!I121</f>
        <v>0.50481481666666606</v>
      </c>
      <c r="C127" s="27">
        <f t="shared" si="10"/>
        <v>0.62693333599999912</v>
      </c>
      <c r="D127" s="28">
        <v>0.85</v>
      </c>
      <c r="E127" s="45">
        <f>+inputs_S2!L121</f>
        <v>7.43</v>
      </c>
      <c r="F127" s="27">
        <f t="shared" si="11"/>
        <v>3.9593974835079937</v>
      </c>
      <c r="G127" s="29">
        <f t="shared" si="9"/>
        <v>1.4847740563154976</v>
      </c>
      <c r="H127" s="31" t="str">
        <f t="shared" si="13"/>
        <v/>
      </c>
      <c r="I127" s="31" t="str">
        <f t="shared" si="12"/>
        <v/>
      </c>
      <c r="J127" s="30" t="str">
        <f t="shared" si="14"/>
        <v/>
      </c>
      <c r="K127" s="31" t="str">
        <f t="shared" si="16"/>
        <v/>
      </c>
      <c r="L127" s="31" t="str">
        <f t="shared" si="15"/>
        <v/>
      </c>
      <c r="M127" s="30" t="str">
        <f t="shared" si="17"/>
        <v/>
      </c>
      <c r="P127" s="15"/>
      <c r="T127" s="18"/>
      <c r="U127" s="18"/>
      <c r="V127" s="18"/>
    </row>
    <row r="128" spans="1:22" ht="15.6" thickTop="1" thickBot="1" x14ac:dyDescent="0.4">
      <c r="A128" s="8">
        <f>inputs_S2!G122</f>
        <v>43050</v>
      </c>
      <c r="B128" s="44">
        <f>+inputs_S2!I122</f>
        <v>0.51370370466666604</v>
      </c>
      <c r="C128" s="27">
        <f t="shared" si="10"/>
        <v>0.63973333471999905</v>
      </c>
      <c r="D128" s="28">
        <v>0.85</v>
      </c>
      <c r="E128" s="45">
        <f>+inputs_S2!L122</f>
        <v>4.5</v>
      </c>
      <c r="F128" s="27">
        <f t="shared" si="11"/>
        <v>2.4469800053039963</v>
      </c>
      <c r="G128" s="29">
        <f t="shared" si="9"/>
        <v>0.91761750198899861</v>
      </c>
      <c r="H128" s="31" t="str">
        <f t="shared" si="13"/>
        <v/>
      </c>
      <c r="I128" s="31" t="str">
        <f t="shared" si="12"/>
        <v/>
      </c>
      <c r="J128" s="30" t="str">
        <f t="shared" si="14"/>
        <v/>
      </c>
      <c r="K128" s="31" t="str">
        <f t="shared" si="16"/>
        <v/>
      </c>
      <c r="L128" s="31" t="str">
        <f t="shared" si="15"/>
        <v/>
      </c>
      <c r="M128" s="30" t="str">
        <f t="shared" si="17"/>
        <v/>
      </c>
      <c r="P128" s="15"/>
      <c r="T128" s="18"/>
      <c r="U128" s="18"/>
      <c r="V128" s="18"/>
    </row>
    <row r="129" spans="1:22" ht="15.6" thickTop="1" thickBot="1" x14ac:dyDescent="0.4">
      <c r="A129" s="8">
        <f>inputs_S2!G123</f>
        <v>43051</v>
      </c>
      <c r="B129" s="44">
        <f>+inputs_S2!I123</f>
        <v>0.52259259266666602</v>
      </c>
      <c r="C129" s="27">
        <f t="shared" si="10"/>
        <v>0.65253333343999909</v>
      </c>
      <c r="D129" s="28">
        <v>0.85</v>
      </c>
      <c r="E129" s="45">
        <f>+inputs_S2!L123</f>
        <v>5.09</v>
      </c>
      <c r="F129" s="27">
        <f t="shared" si="11"/>
        <v>2.8231854671281562</v>
      </c>
      <c r="G129" s="29">
        <f t="shared" si="9"/>
        <v>1.0586945501730587</v>
      </c>
      <c r="H129" s="31">
        <f t="shared" si="13"/>
        <v>0.49779541565079288</v>
      </c>
      <c r="I129" s="31">
        <f t="shared" si="12"/>
        <v>0.6168253985371418</v>
      </c>
      <c r="J129" s="30">
        <f t="shared" si="14"/>
        <v>0.84999999999999987</v>
      </c>
      <c r="K129" s="31">
        <f t="shared" si="16"/>
        <v>39.099999999999994</v>
      </c>
      <c r="L129" s="31">
        <f t="shared" si="15"/>
        <v>20.529153216048922</v>
      </c>
      <c r="M129" s="30">
        <f t="shared" si="17"/>
        <v>7.698432456018347</v>
      </c>
      <c r="P129" s="15"/>
      <c r="T129" s="18"/>
      <c r="U129" s="18"/>
      <c r="V129" s="18"/>
    </row>
    <row r="130" spans="1:22" ht="15.6" thickTop="1" thickBot="1" x14ac:dyDescent="0.4">
      <c r="A130" s="8">
        <f>inputs_S2!G124</f>
        <v>43052</v>
      </c>
      <c r="B130" s="44">
        <f>+inputs_S2!I124</f>
        <v>0.53148148066666601</v>
      </c>
      <c r="C130" s="27">
        <f t="shared" si="10"/>
        <v>0.66533333215999901</v>
      </c>
      <c r="D130" s="28">
        <v>0.85</v>
      </c>
      <c r="E130" s="45">
        <f>+inputs_S2!L124</f>
        <v>4.8899999999999997</v>
      </c>
      <c r="F130" s="27">
        <f t="shared" si="11"/>
        <v>2.7654579951230356</v>
      </c>
      <c r="G130" s="29">
        <f t="shared" si="9"/>
        <v>1.0370467481711385</v>
      </c>
      <c r="H130" s="31" t="str">
        <f t="shared" si="13"/>
        <v/>
      </c>
      <c r="I130" s="31" t="str">
        <f t="shared" si="12"/>
        <v/>
      </c>
      <c r="J130" s="30" t="str">
        <f t="shared" si="14"/>
        <v/>
      </c>
      <c r="K130" s="31" t="str">
        <f t="shared" si="16"/>
        <v/>
      </c>
      <c r="L130" s="31" t="str">
        <f t="shared" si="15"/>
        <v/>
      </c>
      <c r="M130" s="30" t="str">
        <f t="shared" si="17"/>
        <v/>
      </c>
      <c r="P130" s="15"/>
      <c r="T130" s="18"/>
      <c r="U130" s="18"/>
      <c r="V130" s="18"/>
    </row>
    <row r="131" spans="1:22" ht="15.6" thickTop="1" thickBot="1" x14ac:dyDescent="0.4">
      <c r="A131" s="8">
        <f>inputs_S2!G125</f>
        <v>43053</v>
      </c>
      <c r="B131" s="44">
        <f>+inputs_S2!I125</f>
        <v>0.54037036866666599</v>
      </c>
      <c r="C131" s="27">
        <f t="shared" si="10"/>
        <v>0.67813333087999905</v>
      </c>
      <c r="D131" s="28">
        <v>0.85</v>
      </c>
      <c r="E131" s="45">
        <f>+inputs_S2!L125</f>
        <v>4.3099999999999996</v>
      </c>
      <c r="F131" s="27">
        <f t="shared" si="11"/>
        <v>2.4843414576788763</v>
      </c>
      <c r="G131" s="29">
        <f t="shared" si="9"/>
        <v>0.93162804662957865</v>
      </c>
      <c r="H131" s="31" t="str">
        <f t="shared" si="13"/>
        <v/>
      </c>
      <c r="I131" s="31" t="str">
        <f t="shared" si="12"/>
        <v/>
      </c>
      <c r="J131" s="30" t="str">
        <f t="shared" si="14"/>
        <v/>
      </c>
      <c r="K131" s="31" t="str">
        <f t="shared" si="16"/>
        <v/>
      </c>
      <c r="L131" s="31" t="str">
        <f t="shared" si="15"/>
        <v/>
      </c>
      <c r="M131" s="30" t="str">
        <f t="shared" si="17"/>
        <v/>
      </c>
      <c r="P131" s="15"/>
      <c r="T131" s="18"/>
      <c r="U131" s="18"/>
      <c r="V131" s="18"/>
    </row>
    <row r="132" spans="1:22" ht="15.6" thickTop="1" thickBot="1" x14ac:dyDescent="0.4">
      <c r="A132" s="8">
        <f>inputs_S2!G126</f>
        <v>43054</v>
      </c>
      <c r="B132" s="44">
        <f>+inputs_S2!I126</f>
        <v>0.54925925666666597</v>
      </c>
      <c r="C132" s="27">
        <f t="shared" si="10"/>
        <v>0.69093332959999898</v>
      </c>
      <c r="D132" s="28">
        <v>0.85</v>
      </c>
      <c r="E132" s="45">
        <f>+inputs_S2!L126</f>
        <v>4.8499999999999996</v>
      </c>
      <c r="F132" s="27">
        <f t="shared" si="11"/>
        <v>2.8483726512759953</v>
      </c>
      <c r="G132" s="29">
        <f t="shared" si="9"/>
        <v>1.0681397442284983</v>
      </c>
      <c r="H132" s="31" t="str">
        <f t="shared" si="13"/>
        <v/>
      </c>
      <c r="I132" s="31" t="str">
        <f t="shared" si="12"/>
        <v/>
      </c>
      <c r="J132" s="30" t="str">
        <f t="shared" si="14"/>
        <v/>
      </c>
      <c r="K132" s="31" t="str">
        <f t="shared" si="16"/>
        <v/>
      </c>
      <c r="L132" s="31" t="str">
        <f t="shared" si="15"/>
        <v/>
      </c>
      <c r="M132" s="30" t="str">
        <f t="shared" si="17"/>
        <v/>
      </c>
      <c r="P132" s="15"/>
      <c r="T132" s="18"/>
      <c r="U132" s="18"/>
      <c r="V132" s="18"/>
    </row>
    <row r="133" spans="1:22" ht="15.6" thickTop="1" thickBot="1" x14ac:dyDescent="0.4">
      <c r="A133" s="8">
        <f>inputs_S2!G127</f>
        <v>43055</v>
      </c>
      <c r="B133" s="44">
        <f>+inputs_S2!I127</f>
        <v>0.55274073866666595</v>
      </c>
      <c r="C133" s="27">
        <f t="shared" si="10"/>
        <v>0.69594666367999891</v>
      </c>
      <c r="D133" s="28">
        <v>0.85</v>
      </c>
      <c r="E133" s="45">
        <f>+inputs_S2!L127</f>
        <v>5.59</v>
      </c>
      <c r="F133" s="27">
        <f t="shared" si="11"/>
        <v>3.3067905724755149</v>
      </c>
      <c r="G133" s="29">
        <f t="shared" si="9"/>
        <v>1.2400464646783182</v>
      </c>
      <c r="H133" s="31" t="str">
        <f t="shared" si="13"/>
        <v/>
      </c>
      <c r="I133" s="31" t="str">
        <f t="shared" si="12"/>
        <v/>
      </c>
      <c r="J133" s="30" t="str">
        <f t="shared" si="14"/>
        <v/>
      </c>
      <c r="K133" s="31" t="str">
        <f t="shared" si="16"/>
        <v/>
      </c>
      <c r="L133" s="31" t="str">
        <f t="shared" si="15"/>
        <v/>
      </c>
      <c r="M133" s="30" t="str">
        <f t="shared" si="17"/>
        <v/>
      </c>
      <c r="P133" s="15"/>
      <c r="T133" s="18"/>
      <c r="U133" s="18"/>
      <c r="V133" s="18"/>
    </row>
    <row r="134" spans="1:22" ht="15.6" thickTop="1" thickBot="1" x14ac:dyDescent="0.4">
      <c r="A134" s="8">
        <f>inputs_S2!G128</f>
        <v>43056</v>
      </c>
      <c r="B134" s="44">
        <f>+inputs_S2!I128</f>
        <v>0.55622222066666593</v>
      </c>
      <c r="C134" s="27">
        <f t="shared" si="10"/>
        <v>0.70095999775999895</v>
      </c>
      <c r="D134" s="28">
        <v>0.85</v>
      </c>
      <c r="E134" s="45">
        <f>+inputs_S2!L128</f>
        <v>5.26</v>
      </c>
      <c r="F134" s="27">
        <f t="shared" si="11"/>
        <v>3.1339921499849548</v>
      </c>
      <c r="G134" s="29">
        <f t="shared" si="9"/>
        <v>1.1752470562443582</v>
      </c>
      <c r="H134" s="31" t="str">
        <f t="shared" si="13"/>
        <v/>
      </c>
      <c r="I134" s="31" t="str">
        <f t="shared" si="12"/>
        <v/>
      </c>
      <c r="J134" s="30" t="str">
        <f t="shared" si="14"/>
        <v/>
      </c>
      <c r="K134" s="31" t="str">
        <f t="shared" si="16"/>
        <v/>
      </c>
      <c r="L134" s="31" t="str">
        <f t="shared" si="15"/>
        <v/>
      </c>
      <c r="M134" s="30" t="str">
        <f t="shared" si="17"/>
        <v/>
      </c>
      <c r="P134" s="15"/>
      <c r="T134" s="18"/>
      <c r="U134" s="18"/>
      <c r="V134" s="18"/>
    </row>
    <row r="135" spans="1:22" ht="15.6" thickTop="1" thickBot="1" x14ac:dyDescent="0.4">
      <c r="A135" s="8">
        <f>inputs_S2!G129</f>
        <v>43057</v>
      </c>
      <c r="B135" s="44">
        <f>+inputs_S2!I129</f>
        <v>0.55970370266666591</v>
      </c>
      <c r="C135" s="27">
        <f t="shared" si="10"/>
        <v>0.70597333183999889</v>
      </c>
      <c r="D135" s="28">
        <v>0.85</v>
      </c>
      <c r="E135" s="45">
        <f>+inputs_S2!L129</f>
        <v>5.01</v>
      </c>
      <c r="F135" s="27">
        <f t="shared" si="11"/>
        <v>3.0063874336406351</v>
      </c>
      <c r="G135" s="29">
        <f t="shared" si="9"/>
        <v>1.1273952876152382</v>
      </c>
      <c r="H135" s="31" t="str">
        <f t="shared" si="13"/>
        <v/>
      </c>
      <c r="I135" s="31" t="str">
        <f t="shared" si="12"/>
        <v/>
      </c>
      <c r="J135" s="30" t="str">
        <f t="shared" si="14"/>
        <v/>
      </c>
      <c r="K135" s="31" t="str">
        <f t="shared" si="16"/>
        <v/>
      </c>
      <c r="L135" s="31" t="str">
        <f t="shared" si="15"/>
        <v/>
      </c>
      <c r="M135" s="30" t="str">
        <f t="shared" si="17"/>
        <v/>
      </c>
      <c r="P135" s="15"/>
      <c r="T135" s="18"/>
      <c r="U135" s="18"/>
      <c r="V135" s="18"/>
    </row>
    <row r="136" spans="1:22" ht="15.6" thickTop="1" thickBot="1" x14ac:dyDescent="0.4">
      <c r="A136" s="8">
        <f>inputs_S2!G130</f>
        <v>43058</v>
      </c>
      <c r="B136" s="44">
        <f>+inputs_S2!I130</f>
        <v>0.56318518466666589</v>
      </c>
      <c r="C136" s="27">
        <f t="shared" si="10"/>
        <v>0.71098666591999893</v>
      </c>
      <c r="D136" s="28">
        <v>0.85</v>
      </c>
      <c r="E136" s="45">
        <f>+inputs_S2!L130</f>
        <v>5.74</v>
      </c>
      <c r="F136" s="27">
        <f t="shared" si="11"/>
        <v>3.4689039430236748</v>
      </c>
      <c r="G136" s="29">
        <f t="shared" si="9"/>
        <v>1.3008389786338781</v>
      </c>
      <c r="H136" s="31">
        <f t="shared" si="13"/>
        <v>0.5504232789523803</v>
      </c>
      <c r="I136" s="31">
        <f t="shared" si="12"/>
        <v>0.69260952169142764</v>
      </c>
      <c r="J136" s="30">
        <f t="shared" si="14"/>
        <v>0.84999999999999987</v>
      </c>
      <c r="K136" s="31">
        <f t="shared" si="16"/>
        <v>35.65</v>
      </c>
      <c r="L136" s="31">
        <f t="shared" si="15"/>
        <v>21.014246203202688</v>
      </c>
      <c r="M136" s="30">
        <f t="shared" si="17"/>
        <v>7.8803423262010082</v>
      </c>
      <c r="P136" s="15"/>
      <c r="T136" s="18"/>
      <c r="U136" s="18"/>
      <c r="V136" s="18"/>
    </row>
    <row r="137" spans="1:22" ht="15.6" thickTop="1" thickBot="1" x14ac:dyDescent="0.4">
      <c r="A137" s="8">
        <f>inputs_S2!G131</f>
        <v>43059</v>
      </c>
      <c r="B137" s="44">
        <f>+inputs_S2!I131</f>
        <v>0.56666666666666599</v>
      </c>
      <c r="C137" s="27">
        <f t="shared" si="10"/>
        <v>0.71599999999999897</v>
      </c>
      <c r="D137" s="28">
        <v>0.85</v>
      </c>
      <c r="E137" s="45">
        <f>+inputs_S2!L131</f>
        <v>5.2</v>
      </c>
      <c r="F137" s="27">
        <f t="shared" si="11"/>
        <v>3.1647199999999955</v>
      </c>
      <c r="G137" s="29">
        <f t="shared" si="9"/>
        <v>1.1867699999999983</v>
      </c>
      <c r="H137" s="31" t="str">
        <f t="shared" si="13"/>
        <v/>
      </c>
      <c r="I137" s="31" t="str">
        <f t="shared" si="12"/>
        <v/>
      </c>
      <c r="J137" s="30" t="str">
        <f t="shared" si="14"/>
        <v/>
      </c>
      <c r="K137" s="31" t="str">
        <f t="shared" si="16"/>
        <v/>
      </c>
      <c r="L137" s="31" t="str">
        <f t="shared" si="15"/>
        <v/>
      </c>
      <c r="M137" s="30" t="str">
        <f t="shared" si="17"/>
        <v/>
      </c>
      <c r="P137" s="15"/>
      <c r="T137" s="18"/>
      <c r="U137" s="18"/>
      <c r="V137" s="18"/>
    </row>
    <row r="138" spans="1:22" ht="15.6" thickTop="1" thickBot="1" x14ac:dyDescent="0.4">
      <c r="A138" s="8">
        <f>inputs_S2!G132</f>
        <v>43060</v>
      </c>
      <c r="B138" s="44">
        <f>+inputs_S2!I132</f>
        <v>0.570925925666666</v>
      </c>
      <c r="C138" s="27">
        <f t="shared" si="10"/>
        <v>0.72213333295999904</v>
      </c>
      <c r="D138" s="28">
        <v>0.85</v>
      </c>
      <c r="E138" s="45">
        <f>+inputs_S2!L132</f>
        <v>6.38</v>
      </c>
      <c r="F138" s="27">
        <f t="shared" si="11"/>
        <v>3.9161290646420746</v>
      </c>
      <c r="G138" s="29">
        <f t="shared" si="9"/>
        <v>1.468548399240778</v>
      </c>
      <c r="H138" s="31" t="str">
        <f t="shared" si="13"/>
        <v/>
      </c>
      <c r="I138" s="31" t="str">
        <f t="shared" si="12"/>
        <v/>
      </c>
      <c r="J138" s="30" t="str">
        <f t="shared" si="14"/>
        <v/>
      </c>
      <c r="K138" s="31" t="str">
        <f t="shared" si="16"/>
        <v/>
      </c>
      <c r="L138" s="31" t="str">
        <f t="shared" si="15"/>
        <v/>
      </c>
      <c r="M138" s="30" t="str">
        <f t="shared" si="17"/>
        <v/>
      </c>
      <c r="P138" s="15"/>
      <c r="T138" s="18"/>
      <c r="U138" s="18"/>
      <c r="V138" s="18"/>
    </row>
    <row r="139" spans="1:22" ht="15.6" thickTop="1" thickBot="1" x14ac:dyDescent="0.4">
      <c r="A139" s="8">
        <f>inputs_S2!G133</f>
        <v>43061</v>
      </c>
      <c r="B139" s="44">
        <f>+inputs_S2!I133</f>
        <v>0.57518518466666602</v>
      </c>
      <c r="C139" s="27">
        <f t="shared" si="10"/>
        <v>0.728266665919999</v>
      </c>
      <c r="D139" s="28">
        <v>0.85</v>
      </c>
      <c r="E139" s="45">
        <f>+inputs_S2!L133</f>
        <v>6.13</v>
      </c>
      <c r="F139" s="27">
        <f t="shared" si="11"/>
        <v>3.7946334627761549</v>
      </c>
      <c r="G139" s="29">
        <f t="shared" si="9"/>
        <v>1.4229875485410581</v>
      </c>
      <c r="H139" s="31" t="str">
        <f t="shared" si="13"/>
        <v/>
      </c>
      <c r="I139" s="31" t="str">
        <f t="shared" si="12"/>
        <v/>
      </c>
      <c r="J139" s="30" t="str">
        <f t="shared" si="14"/>
        <v/>
      </c>
      <c r="K139" s="31" t="str">
        <f t="shared" si="16"/>
        <v/>
      </c>
      <c r="L139" s="31" t="str">
        <f t="shared" si="15"/>
        <v/>
      </c>
      <c r="M139" s="30" t="str">
        <f t="shared" si="17"/>
        <v/>
      </c>
      <c r="P139" s="15"/>
      <c r="T139" s="18"/>
      <c r="U139" s="18"/>
      <c r="V139" s="18"/>
    </row>
    <row r="140" spans="1:22" ht="15.6" thickTop="1" thickBot="1" x14ac:dyDescent="0.4">
      <c r="A140" s="8">
        <f>inputs_S2!G134</f>
        <v>43062</v>
      </c>
      <c r="B140" s="44">
        <f>+inputs_S2!I134</f>
        <v>0.57944444366666603</v>
      </c>
      <c r="C140" s="27">
        <f t="shared" si="10"/>
        <v>0.73439999887999907</v>
      </c>
      <c r="D140" s="28">
        <v>0.85</v>
      </c>
      <c r="E140" s="45">
        <f>+inputs_S2!L134</f>
        <v>4.5199999999999996</v>
      </c>
      <c r="F140" s="27">
        <f t="shared" si="11"/>
        <v>2.8215647956969563</v>
      </c>
      <c r="G140" s="29">
        <f t="shared" ref="G140:G203" si="18">F140/$D$4</f>
        <v>1.0580867983863587</v>
      </c>
      <c r="H140" s="31" t="str">
        <f t="shared" si="13"/>
        <v/>
      </c>
      <c r="I140" s="31" t="str">
        <f t="shared" si="12"/>
        <v/>
      </c>
      <c r="J140" s="30" t="str">
        <f t="shared" si="14"/>
        <v/>
      </c>
      <c r="K140" s="31" t="str">
        <f t="shared" si="16"/>
        <v/>
      </c>
      <c r="L140" s="31" t="str">
        <f t="shared" si="15"/>
        <v/>
      </c>
      <c r="M140" s="30" t="str">
        <f t="shared" si="17"/>
        <v/>
      </c>
      <c r="P140" s="15"/>
      <c r="T140" s="18"/>
      <c r="U140" s="18"/>
      <c r="V140" s="18"/>
    </row>
    <row r="141" spans="1:22" ht="15.6" thickTop="1" thickBot="1" x14ac:dyDescent="0.4">
      <c r="A141" s="8">
        <f>inputs_S2!G135</f>
        <v>43063</v>
      </c>
      <c r="B141" s="44">
        <f>+inputs_S2!I135</f>
        <v>0.58370370266666605</v>
      </c>
      <c r="C141" s="27">
        <f t="shared" ref="C141:C204" si="19">1.44*B141-0.1</f>
        <v>0.74053333183999914</v>
      </c>
      <c r="D141" s="28">
        <v>0.85</v>
      </c>
      <c r="E141" s="45">
        <f>+inputs_S2!L135</f>
        <v>4.2300000000000004</v>
      </c>
      <c r="F141" s="27">
        <f t="shared" ref="F141:F204" si="20">C141*D141*E141</f>
        <v>2.6625875946307169</v>
      </c>
      <c r="G141" s="29">
        <f t="shared" si="18"/>
        <v>0.9984703479865189</v>
      </c>
      <c r="H141" s="31" t="str">
        <f t="shared" si="13"/>
        <v/>
      </c>
      <c r="I141" s="31" t="str">
        <f t="shared" ref="I141:I204" si="21">IF(WEEKDAY(A141)=1,AVERAGE(C135:C141),"")</f>
        <v/>
      </c>
      <c r="J141" s="30" t="str">
        <f t="shared" si="14"/>
        <v/>
      </c>
      <c r="K141" s="31" t="str">
        <f t="shared" si="16"/>
        <v/>
      </c>
      <c r="L141" s="31" t="str">
        <f t="shared" si="15"/>
        <v/>
      </c>
      <c r="M141" s="30" t="str">
        <f t="shared" si="17"/>
        <v/>
      </c>
      <c r="P141" s="15"/>
      <c r="T141" s="18"/>
      <c r="U141" s="18"/>
      <c r="V141" s="18"/>
    </row>
    <row r="142" spans="1:22" ht="15.6" thickTop="1" thickBot="1" x14ac:dyDescent="0.4">
      <c r="A142" s="8">
        <f>inputs_S2!G136</f>
        <v>43064</v>
      </c>
      <c r="B142" s="44">
        <f>+inputs_S2!I136</f>
        <v>0.58796296166666606</v>
      </c>
      <c r="C142" s="27">
        <f t="shared" si="19"/>
        <v>0.7466666647999991</v>
      </c>
      <c r="D142" s="28">
        <v>0.85</v>
      </c>
      <c r="E142" s="45">
        <f>+inputs_S2!L136</f>
        <v>5.73</v>
      </c>
      <c r="F142" s="27">
        <f t="shared" si="20"/>
        <v>3.636639990908396</v>
      </c>
      <c r="G142" s="29">
        <f t="shared" si="18"/>
        <v>1.3637399965906485</v>
      </c>
      <c r="H142" s="31" t="str">
        <f t="shared" ref="H142:H205" si="22">IF(WEEKDAY(A142)=1,AVERAGE(B136:B142),"")</f>
        <v/>
      </c>
      <c r="I142" s="31" t="str">
        <f t="shared" si="21"/>
        <v/>
      </c>
      <c r="J142" s="30" t="str">
        <f t="shared" ref="J142:J205" si="23">IF(WEEKDAY(A142)=1,AVERAGE(D136:D142),"")</f>
        <v/>
      </c>
      <c r="K142" s="31" t="str">
        <f t="shared" si="16"/>
        <v/>
      </c>
      <c r="L142" s="31" t="str">
        <f t="shared" ref="L142:L205" si="24">IF(WEEKDAY(A142)=1,SUM(F136:F142),"")</f>
        <v/>
      </c>
      <c r="M142" s="30" t="str">
        <f t="shared" si="17"/>
        <v/>
      </c>
      <c r="P142" s="15"/>
      <c r="T142" s="18"/>
      <c r="U142" s="18"/>
      <c r="V142" s="18"/>
    </row>
    <row r="143" spans="1:22" ht="15.6" thickTop="1" thickBot="1" x14ac:dyDescent="0.4">
      <c r="A143" s="8">
        <f>inputs_S2!G137</f>
        <v>43065</v>
      </c>
      <c r="B143" s="44">
        <f>+inputs_S2!I137</f>
        <v>0.59222222066666608</v>
      </c>
      <c r="C143" s="27">
        <f t="shared" si="19"/>
        <v>0.75279999775999917</v>
      </c>
      <c r="D143" s="28">
        <v>0.85</v>
      </c>
      <c r="E143" s="45">
        <f>+inputs_S2!L137</f>
        <v>3.48</v>
      </c>
      <c r="F143" s="27">
        <f t="shared" si="20"/>
        <v>2.2267823933740774</v>
      </c>
      <c r="G143" s="29">
        <f t="shared" si="18"/>
        <v>0.83504339751527901</v>
      </c>
      <c r="H143" s="31">
        <f t="shared" si="22"/>
        <v>0.57944444366666592</v>
      </c>
      <c r="I143" s="31">
        <f t="shared" si="21"/>
        <v>0.73439999887999907</v>
      </c>
      <c r="J143" s="30">
        <f t="shared" si="23"/>
        <v>0.84999999999999987</v>
      </c>
      <c r="K143" s="31">
        <f t="shared" si="16"/>
        <v>35.669999999999995</v>
      </c>
      <c r="L143" s="31">
        <f t="shared" si="24"/>
        <v>22.223057302028369</v>
      </c>
      <c r="M143" s="30">
        <f t="shared" si="17"/>
        <v>8.3336464882606389</v>
      </c>
      <c r="P143" s="15"/>
      <c r="T143" s="18"/>
      <c r="U143" s="18"/>
      <c r="V143" s="18"/>
    </row>
    <row r="144" spans="1:22" ht="15.6" thickTop="1" thickBot="1" x14ac:dyDescent="0.4">
      <c r="A144" s="8">
        <f>inputs_S2!G138</f>
        <v>43066</v>
      </c>
      <c r="B144" s="44">
        <f>+inputs_S2!I138</f>
        <v>0.59648147966666609</v>
      </c>
      <c r="C144" s="27">
        <f t="shared" si="19"/>
        <v>0.75893333071999913</v>
      </c>
      <c r="D144" s="28">
        <v>0.85</v>
      </c>
      <c r="E144" s="45">
        <f>+inputs_S2!L138</f>
        <v>4.53</v>
      </c>
      <c r="F144" s="27">
        <f t="shared" si="20"/>
        <v>2.9222727899373568</v>
      </c>
      <c r="G144" s="29">
        <f t="shared" si="18"/>
        <v>1.0958522962265089</v>
      </c>
      <c r="H144" s="31" t="str">
        <f t="shared" si="22"/>
        <v/>
      </c>
      <c r="I144" s="31" t="str">
        <f t="shared" si="21"/>
        <v/>
      </c>
      <c r="J144" s="30" t="str">
        <f t="shared" si="23"/>
        <v/>
      </c>
      <c r="K144" s="31" t="str">
        <f t="shared" si="16"/>
        <v/>
      </c>
      <c r="L144" s="31" t="str">
        <f t="shared" si="24"/>
        <v/>
      </c>
      <c r="M144" s="30" t="str">
        <f t="shared" si="17"/>
        <v/>
      </c>
      <c r="P144" s="15"/>
      <c r="T144" s="18"/>
      <c r="U144" s="18"/>
      <c r="V144" s="18"/>
    </row>
    <row r="145" spans="1:22" ht="15.6" thickTop="1" thickBot="1" x14ac:dyDescent="0.4">
      <c r="A145" s="8">
        <f>inputs_S2!G139</f>
        <v>43067</v>
      </c>
      <c r="B145" s="44">
        <f>+inputs_S2!I139</f>
        <v>0.60074073866666611</v>
      </c>
      <c r="C145" s="27">
        <f t="shared" si="19"/>
        <v>0.7650666636799992</v>
      </c>
      <c r="D145" s="28">
        <v>0.85</v>
      </c>
      <c r="E145" s="45">
        <f>+inputs_S2!L139</f>
        <v>4.2300000000000004</v>
      </c>
      <c r="F145" s="27">
        <f t="shared" si="20"/>
        <v>2.7507971892614376</v>
      </c>
      <c r="G145" s="29">
        <f t="shared" si="18"/>
        <v>1.0315489459730391</v>
      </c>
      <c r="H145" s="31" t="str">
        <f t="shared" si="22"/>
        <v/>
      </c>
      <c r="I145" s="31" t="str">
        <f t="shared" si="21"/>
        <v/>
      </c>
      <c r="J145" s="30" t="str">
        <f t="shared" si="23"/>
        <v/>
      </c>
      <c r="K145" s="31" t="str">
        <f t="shared" si="16"/>
        <v/>
      </c>
      <c r="L145" s="31" t="str">
        <f t="shared" si="24"/>
        <v/>
      </c>
      <c r="M145" s="30" t="str">
        <f t="shared" si="17"/>
        <v/>
      </c>
      <c r="P145" s="15"/>
      <c r="T145" s="18"/>
      <c r="U145" s="18"/>
      <c r="V145" s="18"/>
    </row>
    <row r="146" spans="1:22" ht="15.6" thickTop="1" thickBot="1" x14ac:dyDescent="0.4">
      <c r="A146" s="8">
        <f>inputs_S2!G140</f>
        <v>43068</v>
      </c>
      <c r="B146" s="44">
        <f>+inputs_S2!I140</f>
        <v>0.60499999766666612</v>
      </c>
      <c r="C146" s="27">
        <f t="shared" si="19"/>
        <v>0.77119999663999916</v>
      </c>
      <c r="D146" s="28">
        <v>0.85</v>
      </c>
      <c r="E146" s="45">
        <f>+inputs_S2!L140</f>
        <v>4.8499999999999996</v>
      </c>
      <c r="F146" s="27">
        <f t="shared" si="20"/>
        <v>3.1792719861483958</v>
      </c>
      <c r="G146" s="29">
        <f t="shared" si="18"/>
        <v>1.1922269948056485</v>
      </c>
      <c r="H146" s="31" t="str">
        <f t="shared" si="22"/>
        <v/>
      </c>
      <c r="I146" s="31" t="str">
        <f t="shared" si="21"/>
        <v/>
      </c>
      <c r="J146" s="30" t="str">
        <f t="shared" si="23"/>
        <v/>
      </c>
      <c r="K146" s="31" t="str">
        <f t="shared" ref="K146:K209" si="25">IF(WEEKDAY(A146)=1,SUM(E140:E146),"")</f>
        <v/>
      </c>
      <c r="L146" s="31" t="str">
        <f t="shared" si="24"/>
        <v/>
      </c>
      <c r="M146" s="30" t="str">
        <f t="shared" ref="M146:M209" si="26">IF(WEEKDAY(A146)=1,SUM(G140:G146),"")</f>
        <v/>
      </c>
      <c r="P146" s="15"/>
      <c r="T146" s="18"/>
      <c r="U146" s="18"/>
      <c r="V146" s="18"/>
    </row>
    <row r="147" spans="1:22" ht="15.6" thickTop="1" thickBot="1" x14ac:dyDescent="0.4">
      <c r="A147" s="8">
        <f>inputs_S2!G141</f>
        <v>43069</v>
      </c>
      <c r="B147" s="44">
        <f>+inputs_S2!I141</f>
        <v>0.60925925666666603</v>
      </c>
      <c r="C147" s="27">
        <f t="shared" si="19"/>
        <v>0.77733332959999912</v>
      </c>
      <c r="D147" s="28">
        <v>0.85</v>
      </c>
      <c r="E147" s="45">
        <f>+inputs_S2!L141</f>
        <v>5.1100000000000003</v>
      </c>
      <c r="F147" s="27">
        <f t="shared" si="20"/>
        <v>3.3763473171175962</v>
      </c>
      <c r="G147" s="29">
        <f t="shared" si="18"/>
        <v>1.2661302439190987</v>
      </c>
      <c r="H147" s="31" t="str">
        <f t="shared" si="22"/>
        <v/>
      </c>
      <c r="I147" s="31" t="str">
        <f t="shared" si="21"/>
        <v/>
      </c>
      <c r="J147" s="30" t="str">
        <f t="shared" si="23"/>
        <v/>
      </c>
      <c r="K147" s="31" t="str">
        <f t="shared" si="25"/>
        <v/>
      </c>
      <c r="L147" s="31" t="str">
        <f t="shared" si="24"/>
        <v/>
      </c>
      <c r="M147" s="30" t="str">
        <f t="shared" si="26"/>
        <v/>
      </c>
      <c r="P147" s="15"/>
      <c r="T147" s="18"/>
      <c r="U147" s="18"/>
      <c r="V147" s="18"/>
    </row>
    <row r="148" spans="1:22" ht="15.6" thickTop="1" thickBot="1" x14ac:dyDescent="0.4">
      <c r="A148" s="8">
        <f>inputs_S2!G142</f>
        <v>43070</v>
      </c>
      <c r="B148" s="44">
        <f>+inputs_S2!I142</f>
        <v>0.61488888666666597</v>
      </c>
      <c r="C148" s="27">
        <f t="shared" si="19"/>
        <v>0.78543999679999899</v>
      </c>
      <c r="D148" s="28">
        <v>0.85</v>
      </c>
      <c r="E148" s="45">
        <f>+inputs_S2!L142</f>
        <v>3.7</v>
      </c>
      <c r="F148" s="27">
        <f t="shared" si="20"/>
        <v>2.470208789935997</v>
      </c>
      <c r="G148" s="29">
        <f t="shared" si="18"/>
        <v>0.92632829622599888</v>
      </c>
      <c r="H148" s="31" t="str">
        <f t="shared" si="22"/>
        <v/>
      </c>
      <c r="I148" s="31" t="str">
        <f t="shared" si="21"/>
        <v/>
      </c>
      <c r="J148" s="30" t="str">
        <f t="shared" si="23"/>
        <v/>
      </c>
      <c r="K148" s="31" t="str">
        <f t="shared" si="25"/>
        <v/>
      </c>
      <c r="L148" s="31" t="str">
        <f t="shared" si="24"/>
        <v/>
      </c>
      <c r="M148" s="30" t="str">
        <f t="shared" si="26"/>
        <v/>
      </c>
      <c r="P148" s="15"/>
      <c r="T148" s="18"/>
      <c r="U148" s="18"/>
      <c r="V148" s="18"/>
    </row>
    <row r="149" spans="1:22" ht="15.6" thickTop="1" thickBot="1" x14ac:dyDescent="0.4">
      <c r="A149" s="8">
        <f>inputs_S2!G143</f>
        <v>43071</v>
      </c>
      <c r="B149" s="44">
        <f>+inputs_S2!I143</f>
        <v>0.62051851666666591</v>
      </c>
      <c r="C149" s="27">
        <f t="shared" si="19"/>
        <v>0.79354666399999885</v>
      </c>
      <c r="D149" s="28">
        <v>0.85</v>
      </c>
      <c r="E149" s="45">
        <f>+inputs_S2!L143</f>
        <v>4.2300000000000004</v>
      </c>
      <c r="F149" s="27">
        <f t="shared" si="20"/>
        <v>2.8531970304119958</v>
      </c>
      <c r="G149" s="29">
        <f t="shared" si="18"/>
        <v>1.0699488864044986</v>
      </c>
      <c r="H149" s="31" t="str">
        <f t="shared" si="22"/>
        <v/>
      </c>
      <c r="I149" s="31" t="str">
        <f t="shared" si="21"/>
        <v/>
      </c>
      <c r="J149" s="30" t="str">
        <f t="shared" si="23"/>
        <v/>
      </c>
      <c r="K149" s="31" t="str">
        <f t="shared" si="25"/>
        <v/>
      </c>
      <c r="L149" s="31" t="str">
        <f t="shared" si="24"/>
        <v/>
      </c>
      <c r="M149" s="30" t="str">
        <f t="shared" si="26"/>
        <v/>
      </c>
      <c r="P149" s="15"/>
      <c r="T149" s="18"/>
      <c r="U149" s="18"/>
      <c r="V149" s="18"/>
    </row>
    <row r="150" spans="1:22" ht="15.6" thickTop="1" thickBot="1" x14ac:dyDescent="0.4">
      <c r="A150" s="8">
        <f>inputs_S2!G144</f>
        <v>43072</v>
      </c>
      <c r="B150" s="44">
        <f>+inputs_S2!I144</f>
        <v>0.62614814666666585</v>
      </c>
      <c r="C150" s="27">
        <f t="shared" si="19"/>
        <v>0.80165333119999882</v>
      </c>
      <c r="D150" s="28">
        <v>0.85</v>
      </c>
      <c r="E150" s="45">
        <f>+inputs_S2!L144</f>
        <v>5.64</v>
      </c>
      <c r="F150" s="27">
        <f t="shared" si="20"/>
        <v>3.8431260697727936</v>
      </c>
      <c r="G150" s="29">
        <f t="shared" si="18"/>
        <v>1.4411722761647976</v>
      </c>
      <c r="H150" s="31">
        <f t="shared" si="22"/>
        <v>0.61043386038095171</v>
      </c>
      <c r="I150" s="31">
        <f t="shared" si="21"/>
        <v>0.77902475894857048</v>
      </c>
      <c r="J150" s="30">
        <f t="shared" si="23"/>
        <v>0.84999999999999987</v>
      </c>
      <c r="K150" s="31">
        <f t="shared" si="25"/>
        <v>32.29</v>
      </c>
      <c r="L150" s="31">
        <f t="shared" si="24"/>
        <v>21.395221172585572</v>
      </c>
      <c r="M150" s="30">
        <f t="shared" si="26"/>
        <v>8.0232079397195903</v>
      </c>
      <c r="P150" s="15"/>
      <c r="T150" s="18"/>
      <c r="U150" s="18"/>
      <c r="V150" s="18"/>
    </row>
    <row r="151" spans="1:22" ht="15.6" thickTop="1" thickBot="1" x14ac:dyDescent="0.4">
      <c r="A151" s="8">
        <f>inputs_S2!G145</f>
        <v>43073</v>
      </c>
      <c r="B151" s="44">
        <f>+inputs_S2!I145</f>
        <v>0.63177777666666579</v>
      </c>
      <c r="C151" s="27">
        <f t="shared" si="19"/>
        <v>0.80975999839999868</v>
      </c>
      <c r="D151" s="28">
        <v>0.85</v>
      </c>
      <c r="E151" s="45">
        <f>+inputs_S2!L145</f>
        <v>5.32</v>
      </c>
      <c r="F151" s="27">
        <f t="shared" si="20"/>
        <v>3.6617347127647943</v>
      </c>
      <c r="G151" s="29">
        <f t="shared" si="18"/>
        <v>1.3731505172867979</v>
      </c>
      <c r="H151" s="31" t="str">
        <f t="shared" si="22"/>
        <v/>
      </c>
      <c r="I151" s="31" t="str">
        <f t="shared" si="21"/>
        <v/>
      </c>
      <c r="J151" s="30" t="str">
        <f t="shared" si="23"/>
        <v/>
      </c>
      <c r="K151" s="31" t="str">
        <f t="shared" si="25"/>
        <v/>
      </c>
      <c r="L151" s="31" t="str">
        <f t="shared" si="24"/>
        <v/>
      </c>
      <c r="M151" s="30" t="str">
        <f t="shared" si="26"/>
        <v/>
      </c>
      <c r="P151" s="15"/>
      <c r="T151" s="18"/>
      <c r="U151" s="18"/>
      <c r="V151" s="18"/>
    </row>
    <row r="152" spans="1:22" ht="15.6" thickTop="1" thickBot="1" x14ac:dyDescent="0.4">
      <c r="A152" s="8">
        <f>inputs_S2!G146</f>
        <v>43074</v>
      </c>
      <c r="B152" s="44">
        <f>+inputs_S2!I146</f>
        <v>0.63740740666666595</v>
      </c>
      <c r="C152" s="27">
        <f t="shared" si="19"/>
        <v>0.81786666559999899</v>
      </c>
      <c r="D152" s="28">
        <v>0.85</v>
      </c>
      <c r="E152" s="45">
        <f>+inputs_S2!L146</f>
        <v>5.0999999999999996</v>
      </c>
      <c r="F152" s="27">
        <f t="shared" si="20"/>
        <v>3.5454519953759953</v>
      </c>
      <c r="G152" s="29">
        <f t="shared" si="18"/>
        <v>1.3295444982659983</v>
      </c>
      <c r="H152" s="31" t="str">
        <f t="shared" si="22"/>
        <v/>
      </c>
      <c r="I152" s="31" t="str">
        <f t="shared" si="21"/>
        <v/>
      </c>
      <c r="J152" s="30" t="str">
        <f t="shared" si="23"/>
        <v/>
      </c>
      <c r="K152" s="31" t="str">
        <f t="shared" si="25"/>
        <v/>
      </c>
      <c r="L152" s="31" t="str">
        <f t="shared" si="24"/>
        <v/>
      </c>
      <c r="M152" s="30" t="str">
        <f t="shared" si="26"/>
        <v/>
      </c>
      <c r="P152" s="15"/>
      <c r="T152" s="18"/>
      <c r="U152" s="18"/>
      <c r="V152" s="18"/>
    </row>
    <row r="153" spans="1:22" ht="15.6" thickTop="1" thickBot="1" x14ac:dyDescent="0.4">
      <c r="A153" s="8">
        <f>inputs_S2!G147</f>
        <v>43075</v>
      </c>
      <c r="B153" s="44">
        <f>+inputs_S2!I147</f>
        <v>0.63851851733333276</v>
      </c>
      <c r="C153" s="27">
        <f t="shared" si="19"/>
        <v>0.8194666649599992</v>
      </c>
      <c r="D153" s="28">
        <v>0.85</v>
      </c>
      <c r="E153" s="45">
        <f>+inputs_S2!L147</f>
        <v>5.87</v>
      </c>
      <c r="F153" s="27">
        <f t="shared" si="20"/>
        <v>4.0887289248179162</v>
      </c>
      <c r="G153" s="29">
        <f t="shared" si="18"/>
        <v>1.5332733468067186</v>
      </c>
      <c r="H153" s="31" t="str">
        <f t="shared" si="22"/>
        <v/>
      </c>
      <c r="I153" s="31" t="str">
        <f t="shared" si="21"/>
        <v/>
      </c>
      <c r="J153" s="30" t="str">
        <f t="shared" si="23"/>
        <v/>
      </c>
      <c r="K153" s="31" t="str">
        <f t="shared" si="25"/>
        <v/>
      </c>
      <c r="L153" s="31" t="str">
        <f t="shared" si="24"/>
        <v/>
      </c>
      <c r="M153" s="30" t="str">
        <f t="shared" si="26"/>
        <v/>
      </c>
      <c r="P153" s="15"/>
      <c r="T153" s="18"/>
      <c r="U153" s="18"/>
      <c r="V153" s="18"/>
    </row>
    <row r="154" spans="1:22" ht="15.6" thickTop="1" thickBot="1" x14ac:dyDescent="0.4">
      <c r="A154" s="8">
        <f>inputs_S2!G148</f>
        <v>43076</v>
      </c>
      <c r="B154" s="44">
        <f>+inputs_S2!I148</f>
        <v>0.63962962799999956</v>
      </c>
      <c r="C154" s="27">
        <f t="shared" si="19"/>
        <v>0.82106666431999931</v>
      </c>
      <c r="D154" s="28">
        <v>0.85</v>
      </c>
      <c r="E154" s="45">
        <f>+inputs_S2!L148</f>
        <v>5.72</v>
      </c>
      <c r="F154" s="27">
        <f t="shared" si="20"/>
        <v>3.992026121923836</v>
      </c>
      <c r="G154" s="29">
        <f t="shared" si="18"/>
        <v>1.4970097957214386</v>
      </c>
      <c r="H154" s="31" t="str">
        <f t="shared" si="22"/>
        <v/>
      </c>
      <c r="I154" s="31" t="str">
        <f t="shared" si="21"/>
        <v/>
      </c>
      <c r="J154" s="30" t="str">
        <f t="shared" si="23"/>
        <v/>
      </c>
      <c r="K154" s="31" t="str">
        <f t="shared" si="25"/>
        <v/>
      </c>
      <c r="L154" s="31" t="str">
        <f t="shared" si="24"/>
        <v/>
      </c>
      <c r="M154" s="30" t="str">
        <f t="shared" si="26"/>
        <v/>
      </c>
      <c r="P154" s="15"/>
      <c r="T154" s="18"/>
      <c r="U154" s="18"/>
      <c r="V154" s="18"/>
    </row>
    <row r="155" spans="1:22" ht="15.6" thickTop="1" thickBot="1" x14ac:dyDescent="0.4">
      <c r="A155" s="8">
        <f>inputs_S2!G149</f>
        <v>43077</v>
      </c>
      <c r="B155" s="44">
        <f>+inputs_S2!I149</f>
        <v>0.64074073866666637</v>
      </c>
      <c r="C155" s="27">
        <f t="shared" si="19"/>
        <v>0.82266666367999952</v>
      </c>
      <c r="D155" s="28">
        <v>0.85</v>
      </c>
      <c r="E155" s="45">
        <f>+inputs_S2!L149</f>
        <v>5.3</v>
      </c>
      <c r="F155" s="27">
        <f t="shared" si="20"/>
        <v>3.7061133198783973</v>
      </c>
      <c r="G155" s="29">
        <f t="shared" si="18"/>
        <v>1.3897924949543992</v>
      </c>
      <c r="H155" s="31" t="str">
        <f t="shared" si="22"/>
        <v/>
      </c>
      <c r="I155" s="31" t="str">
        <f t="shared" si="21"/>
        <v/>
      </c>
      <c r="J155" s="30" t="str">
        <f t="shared" si="23"/>
        <v/>
      </c>
      <c r="K155" s="31" t="str">
        <f t="shared" si="25"/>
        <v/>
      </c>
      <c r="L155" s="31" t="str">
        <f t="shared" si="24"/>
        <v/>
      </c>
      <c r="M155" s="30" t="str">
        <f t="shared" si="26"/>
        <v/>
      </c>
      <c r="P155" s="15"/>
      <c r="T155" s="18"/>
      <c r="U155" s="18"/>
      <c r="V155" s="18"/>
    </row>
    <row r="156" spans="1:22" ht="15.6" thickTop="1" thickBot="1" x14ac:dyDescent="0.4">
      <c r="A156" s="8">
        <f>inputs_S2!G150</f>
        <v>43078</v>
      </c>
      <c r="B156" s="44">
        <f>+inputs_S2!I150</f>
        <v>0.64185184933333317</v>
      </c>
      <c r="C156" s="27">
        <f t="shared" si="19"/>
        <v>0.82426666303999974</v>
      </c>
      <c r="D156" s="28">
        <v>0.85</v>
      </c>
      <c r="E156" s="45">
        <f>+inputs_S2!L150</f>
        <v>5.84</v>
      </c>
      <c r="F156" s="27">
        <f t="shared" si="20"/>
        <v>4.0916597153305583</v>
      </c>
      <c r="G156" s="29">
        <f t="shared" si="18"/>
        <v>1.5343723932489595</v>
      </c>
      <c r="H156" s="31" t="str">
        <f t="shared" si="22"/>
        <v/>
      </c>
      <c r="I156" s="31" t="str">
        <f t="shared" si="21"/>
        <v/>
      </c>
      <c r="J156" s="30" t="str">
        <f t="shared" si="23"/>
        <v/>
      </c>
      <c r="K156" s="31" t="str">
        <f t="shared" si="25"/>
        <v/>
      </c>
      <c r="L156" s="31" t="str">
        <f t="shared" si="24"/>
        <v/>
      </c>
      <c r="M156" s="30" t="str">
        <f t="shared" si="26"/>
        <v/>
      </c>
      <c r="P156" s="15"/>
      <c r="T156" s="18"/>
      <c r="U156" s="18"/>
      <c r="V156" s="18"/>
    </row>
    <row r="157" spans="1:22" ht="15.6" thickTop="1" thickBot="1" x14ac:dyDescent="0.4">
      <c r="A157" s="8">
        <f>inputs_S2!G151</f>
        <v>43079</v>
      </c>
      <c r="B157" s="44">
        <f>+inputs_S2!I151</f>
        <v>0.64296295999999997</v>
      </c>
      <c r="C157" s="27">
        <f t="shared" si="19"/>
        <v>0.82586666239999995</v>
      </c>
      <c r="D157" s="28">
        <v>0.85</v>
      </c>
      <c r="E157" s="45">
        <f>+inputs_S2!L151</f>
        <v>4.3099999999999996</v>
      </c>
      <c r="F157" s="27">
        <f t="shared" si="20"/>
        <v>3.0255625177023995</v>
      </c>
      <c r="G157" s="29">
        <f t="shared" si="18"/>
        <v>1.1345859441383999</v>
      </c>
      <c r="H157" s="31">
        <f t="shared" si="22"/>
        <v>0.63898412523809489</v>
      </c>
      <c r="I157" s="31">
        <f t="shared" si="21"/>
        <v>0.82013714034285645</v>
      </c>
      <c r="J157" s="30">
        <f t="shared" si="23"/>
        <v>0.84999999999999987</v>
      </c>
      <c r="K157" s="31">
        <f t="shared" si="25"/>
        <v>37.46</v>
      </c>
      <c r="L157" s="31">
        <f t="shared" si="24"/>
        <v>26.111277307793898</v>
      </c>
      <c r="M157" s="30">
        <f t="shared" si="26"/>
        <v>9.7917289904227118</v>
      </c>
      <c r="P157" s="15"/>
      <c r="T157" s="18"/>
      <c r="U157" s="18"/>
      <c r="V157" s="18"/>
    </row>
    <row r="158" spans="1:22" ht="15.6" thickTop="1" thickBot="1" x14ac:dyDescent="0.4">
      <c r="A158" s="8">
        <f>inputs_S2!G152</f>
        <v>43080</v>
      </c>
      <c r="B158" s="44">
        <f>+inputs_S2!I152</f>
        <v>0.64359259000000002</v>
      </c>
      <c r="C158" s="27">
        <f t="shared" si="19"/>
        <v>0.82677332960000005</v>
      </c>
      <c r="D158" s="28">
        <v>0.85</v>
      </c>
      <c r="E158" s="45">
        <f>+inputs_S2!L152</f>
        <v>3.91</v>
      </c>
      <c r="F158" s="27">
        <f t="shared" si="20"/>
        <v>2.7477811609256002</v>
      </c>
      <c r="G158" s="29">
        <f t="shared" si="18"/>
        <v>1.0304179353471001</v>
      </c>
      <c r="H158" s="31" t="str">
        <f t="shared" si="22"/>
        <v/>
      </c>
      <c r="I158" s="31" t="str">
        <f t="shared" si="21"/>
        <v/>
      </c>
      <c r="J158" s="30" t="str">
        <f t="shared" si="23"/>
        <v/>
      </c>
      <c r="K158" s="31" t="str">
        <f t="shared" si="25"/>
        <v/>
      </c>
      <c r="L158" s="31" t="str">
        <f t="shared" si="24"/>
        <v/>
      </c>
      <c r="M158" s="30" t="str">
        <f t="shared" si="26"/>
        <v/>
      </c>
      <c r="P158" s="15"/>
      <c r="T158" s="18"/>
      <c r="U158" s="18"/>
      <c r="V158" s="18"/>
    </row>
    <row r="159" spans="1:22" ht="15.6" thickTop="1" thickBot="1" x14ac:dyDescent="0.4">
      <c r="A159" s="8">
        <f>inputs_S2!G153</f>
        <v>43081</v>
      </c>
      <c r="B159" s="44">
        <f>+inputs_S2!I153</f>
        <v>0.64422222000000007</v>
      </c>
      <c r="C159" s="27">
        <f t="shared" si="19"/>
        <v>0.82767999680000004</v>
      </c>
      <c r="D159" s="28">
        <v>0.85</v>
      </c>
      <c r="E159" s="45">
        <f>+inputs_S2!L153</f>
        <v>2.64</v>
      </c>
      <c r="F159" s="27">
        <f t="shared" si="20"/>
        <v>1.8573139128192002</v>
      </c>
      <c r="G159" s="29">
        <f t="shared" si="18"/>
        <v>0.69649271730720008</v>
      </c>
      <c r="H159" s="31" t="str">
        <f t="shared" si="22"/>
        <v/>
      </c>
      <c r="I159" s="31" t="str">
        <f t="shared" si="21"/>
        <v/>
      </c>
      <c r="J159" s="30" t="str">
        <f t="shared" si="23"/>
        <v/>
      </c>
      <c r="K159" s="31" t="str">
        <f t="shared" si="25"/>
        <v/>
      </c>
      <c r="L159" s="31" t="str">
        <f t="shared" si="24"/>
        <v/>
      </c>
      <c r="M159" s="30" t="str">
        <f t="shared" si="26"/>
        <v/>
      </c>
      <c r="P159" s="15"/>
      <c r="T159" s="18"/>
      <c r="U159" s="18"/>
      <c r="V159" s="18"/>
    </row>
    <row r="160" spans="1:22" ht="15.6" thickTop="1" thickBot="1" x14ac:dyDescent="0.4">
      <c r="A160" s="8">
        <f>inputs_S2!G154</f>
        <v>43082</v>
      </c>
      <c r="B160" s="44">
        <f>+inputs_S2!I154</f>
        <v>0.64485185000000012</v>
      </c>
      <c r="C160" s="27">
        <f t="shared" si="19"/>
        <v>0.82858666400000014</v>
      </c>
      <c r="D160" s="28">
        <v>0.85</v>
      </c>
      <c r="E160" s="45">
        <f>+inputs_S2!L154</f>
        <v>5.93</v>
      </c>
      <c r="F160" s="27">
        <f t="shared" si="20"/>
        <v>4.1764910798920001</v>
      </c>
      <c r="G160" s="29">
        <f t="shared" si="18"/>
        <v>1.5661841549595001</v>
      </c>
      <c r="H160" s="31" t="str">
        <f t="shared" si="22"/>
        <v/>
      </c>
      <c r="I160" s="31" t="str">
        <f t="shared" si="21"/>
        <v/>
      </c>
      <c r="J160" s="30" t="str">
        <f t="shared" si="23"/>
        <v/>
      </c>
      <c r="K160" s="31" t="str">
        <f t="shared" si="25"/>
        <v/>
      </c>
      <c r="L160" s="31" t="str">
        <f t="shared" si="24"/>
        <v/>
      </c>
      <c r="M160" s="30" t="str">
        <f t="shared" si="26"/>
        <v/>
      </c>
      <c r="P160" s="15"/>
      <c r="T160" s="18"/>
      <c r="U160" s="18"/>
      <c r="V160" s="18"/>
    </row>
    <row r="161" spans="1:22" ht="15.6" thickTop="1" thickBot="1" x14ac:dyDescent="0.4">
      <c r="A161" s="8">
        <f>inputs_S2!G155</f>
        <v>43083</v>
      </c>
      <c r="B161" s="44">
        <f>+inputs_S2!I155</f>
        <v>0.64548148000000016</v>
      </c>
      <c r="C161" s="27">
        <f t="shared" si="19"/>
        <v>0.82949333120000024</v>
      </c>
      <c r="D161" s="28">
        <v>0.85</v>
      </c>
      <c r="E161" s="45">
        <f>+inputs_S2!L155</f>
        <v>6.14</v>
      </c>
      <c r="F161" s="27">
        <f t="shared" si="20"/>
        <v>4.3291256955328006</v>
      </c>
      <c r="G161" s="29">
        <f t="shared" si="18"/>
        <v>1.6234221358248002</v>
      </c>
      <c r="H161" s="31" t="str">
        <f t="shared" si="22"/>
        <v/>
      </c>
      <c r="I161" s="31" t="str">
        <f t="shared" si="21"/>
        <v/>
      </c>
      <c r="J161" s="30" t="str">
        <f t="shared" si="23"/>
        <v/>
      </c>
      <c r="K161" s="31" t="str">
        <f t="shared" si="25"/>
        <v/>
      </c>
      <c r="L161" s="31" t="str">
        <f t="shared" si="24"/>
        <v/>
      </c>
      <c r="M161" s="30" t="str">
        <f t="shared" si="26"/>
        <v/>
      </c>
      <c r="P161" s="15"/>
      <c r="T161" s="18"/>
      <c r="U161" s="18"/>
      <c r="V161" s="18"/>
    </row>
    <row r="162" spans="1:22" ht="15.6" thickTop="1" thickBot="1" x14ac:dyDescent="0.4">
      <c r="A162" s="8">
        <f>inputs_S2!G156</f>
        <v>43084</v>
      </c>
      <c r="B162" s="44">
        <f>+inputs_S2!I156</f>
        <v>0.64611111000000021</v>
      </c>
      <c r="C162" s="27">
        <f t="shared" si="19"/>
        <v>0.83039999840000034</v>
      </c>
      <c r="D162" s="28">
        <v>0.85</v>
      </c>
      <c r="E162" s="45">
        <f>+inputs_S2!L156</f>
        <v>4.6900000000000004</v>
      </c>
      <c r="F162" s="27">
        <f t="shared" si="20"/>
        <v>3.3103895936216015</v>
      </c>
      <c r="G162" s="29">
        <f t="shared" si="18"/>
        <v>1.2413960976081007</v>
      </c>
      <c r="H162" s="31" t="str">
        <f t="shared" si="22"/>
        <v/>
      </c>
      <c r="I162" s="31" t="str">
        <f t="shared" si="21"/>
        <v/>
      </c>
      <c r="J162" s="30" t="str">
        <f t="shared" si="23"/>
        <v/>
      </c>
      <c r="K162" s="31" t="str">
        <f t="shared" si="25"/>
        <v/>
      </c>
      <c r="L162" s="31" t="str">
        <f t="shared" si="24"/>
        <v/>
      </c>
      <c r="M162" s="30" t="str">
        <f t="shared" si="26"/>
        <v/>
      </c>
      <c r="P162" s="15"/>
      <c r="T162" s="18"/>
      <c r="U162" s="18"/>
      <c r="V162" s="18"/>
    </row>
    <row r="163" spans="1:22" ht="15.6" thickTop="1" thickBot="1" x14ac:dyDescent="0.4">
      <c r="A163" s="8">
        <f>inputs_S2!G157</f>
        <v>43085</v>
      </c>
      <c r="B163" s="44">
        <f>+inputs_S2!I157</f>
        <v>0.64674074000000026</v>
      </c>
      <c r="C163" s="27">
        <f t="shared" si="19"/>
        <v>0.83130666560000033</v>
      </c>
      <c r="D163" s="28">
        <v>0.85</v>
      </c>
      <c r="E163" s="45">
        <f>+inputs_S2!L157</f>
        <v>4.7</v>
      </c>
      <c r="F163" s="27">
        <f t="shared" si="20"/>
        <v>3.3210701290720017</v>
      </c>
      <c r="G163" s="29">
        <f t="shared" si="18"/>
        <v>1.2454012984020006</v>
      </c>
      <c r="H163" s="31" t="str">
        <f t="shared" si="22"/>
        <v/>
      </c>
      <c r="I163" s="31" t="str">
        <f t="shared" si="21"/>
        <v/>
      </c>
      <c r="J163" s="30" t="str">
        <f t="shared" si="23"/>
        <v/>
      </c>
      <c r="K163" s="31" t="str">
        <f t="shared" si="25"/>
        <v/>
      </c>
      <c r="L163" s="31" t="str">
        <f t="shared" si="24"/>
        <v/>
      </c>
      <c r="M163" s="30" t="str">
        <f t="shared" si="26"/>
        <v/>
      </c>
      <c r="P163" s="15"/>
      <c r="T163" s="18"/>
      <c r="U163" s="18"/>
      <c r="V163" s="18"/>
    </row>
    <row r="164" spans="1:22" ht="15.6" thickTop="1" thickBot="1" x14ac:dyDescent="0.4">
      <c r="A164" s="8">
        <f>inputs_S2!G158</f>
        <v>43086</v>
      </c>
      <c r="B164" s="44">
        <f>+inputs_S2!I158</f>
        <v>0.64737037000000031</v>
      </c>
      <c r="C164" s="27">
        <f t="shared" si="19"/>
        <v>0.83221333280000043</v>
      </c>
      <c r="D164" s="28">
        <v>0.85</v>
      </c>
      <c r="E164" s="45">
        <f>+inputs_S2!L158</f>
        <v>5.7</v>
      </c>
      <c r="F164" s="27">
        <f t="shared" si="20"/>
        <v>4.0320735974160025</v>
      </c>
      <c r="G164" s="29">
        <f t="shared" si="18"/>
        <v>1.512027599031001</v>
      </c>
      <c r="H164" s="31">
        <f t="shared" si="22"/>
        <v>0.64548148000000016</v>
      </c>
      <c r="I164" s="31">
        <f t="shared" si="21"/>
        <v>0.82949333120000024</v>
      </c>
      <c r="J164" s="30">
        <f t="shared" si="23"/>
        <v>0.84999999999999987</v>
      </c>
      <c r="K164" s="31">
        <f t="shared" si="25"/>
        <v>33.71</v>
      </c>
      <c r="L164" s="31">
        <f t="shared" si="24"/>
        <v>23.774245169279208</v>
      </c>
      <c r="M164" s="30">
        <f t="shared" si="26"/>
        <v>8.9153419384797026</v>
      </c>
      <c r="P164" s="15"/>
      <c r="T164" s="18"/>
      <c r="U164" s="18"/>
      <c r="V164" s="18"/>
    </row>
    <row r="165" spans="1:22" ht="15.6" thickTop="1" thickBot="1" x14ac:dyDescent="0.4">
      <c r="A165" s="8">
        <f>inputs_S2!G159</f>
        <v>43087</v>
      </c>
      <c r="B165" s="44">
        <f>+inputs_S2!I159</f>
        <v>0.64800000000000035</v>
      </c>
      <c r="C165" s="27">
        <f t="shared" si="19"/>
        <v>0.83312000000000053</v>
      </c>
      <c r="D165" s="28">
        <v>0.85</v>
      </c>
      <c r="E165" s="45">
        <f>+inputs_S2!L159</f>
        <v>5.46</v>
      </c>
      <c r="F165" s="27">
        <f t="shared" si="20"/>
        <v>3.8665099200000026</v>
      </c>
      <c r="G165" s="29">
        <f t="shared" si="18"/>
        <v>1.449941220000001</v>
      </c>
      <c r="H165" s="31" t="str">
        <f t="shared" si="22"/>
        <v/>
      </c>
      <c r="I165" s="31" t="str">
        <f t="shared" si="21"/>
        <v/>
      </c>
      <c r="J165" s="30" t="str">
        <f t="shared" si="23"/>
        <v/>
      </c>
      <c r="K165" s="31" t="str">
        <f t="shared" si="25"/>
        <v/>
      </c>
      <c r="L165" s="31" t="str">
        <f t="shared" si="24"/>
        <v/>
      </c>
      <c r="M165" s="30" t="str">
        <f t="shared" si="26"/>
        <v/>
      </c>
      <c r="P165" s="15"/>
      <c r="T165" s="18"/>
      <c r="U165" s="18"/>
      <c r="V165" s="18"/>
    </row>
    <row r="166" spans="1:22" ht="15.6" thickTop="1" thickBot="1" x14ac:dyDescent="0.4">
      <c r="A166" s="8">
        <f>inputs_S2!G160</f>
        <v>43088</v>
      </c>
      <c r="B166" s="44">
        <f>+inputs_S2!I160</f>
        <v>0.6486296300000004</v>
      </c>
      <c r="C166" s="27">
        <f t="shared" si="19"/>
        <v>0.83402666720000052</v>
      </c>
      <c r="D166" s="28">
        <v>0.85</v>
      </c>
      <c r="E166" s="45">
        <f>+inputs_S2!L160</f>
        <v>6.17</v>
      </c>
      <c r="F166" s="27">
        <f t="shared" si="20"/>
        <v>4.3740528561304028</v>
      </c>
      <c r="G166" s="29">
        <f t="shared" si="18"/>
        <v>1.6402698210489011</v>
      </c>
      <c r="H166" s="31" t="str">
        <f t="shared" si="22"/>
        <v/>
      </c>
      <c r="I166" s="31" t="str">
        <f t="shared" si="21"/>
        <v/>
      </c>
      <c r="J166" s="30" t="str">
        <f t="shared" si="23"/>
        <v/>
      </c>
      <c r="K166" s="31" t="str">
        <f t="shared" si="25"/>
        <v/>
      </c>
      <c r="L166" s="31" t="str">
        <f t="shared" si="24"/>
        <v/>
      </c>
      <c r="M166" s="30" t="str">
        <f t="shared" si="26"/>
        <v/>
      </c>
      <c r="P166" s="15"/>
      <c r="T166" s="18"/>
      <c r="U166" s="18"/>
      <c r="V166" s="18"/>
    </row>
    <row r="167" spans="1:22" ht="15.6" thickTop="1" thickBot="1" x14ac:dyDescent="0.4">
      <c r="A167" s="8">
        <f>inputs_S2!G161</f>
        <v>43089</v>
      </c>
      <c r="B167" s="44">
        <f>+inputs_S2!I161</f>
        <v>0.64925926</v>
      </c>
      <c r="C167" s="27">
        <f t="shared" si="19"/>
        <v>0.83493333439999995</v>
      </c>
      <c r="D167" s="28">
        <v>0.85</v>
      </c>
      <c r="E167" s="45">
        <f>+inputs_S2!L161</f>
        <v>5</v>
      </c>
      <c r="F167" s="27">
        <f t="shared" si="20"/>
        <v>3.5484666711999995</v>
      </c>
      <c r="G167" s="29">
        <f t="shared" si="18"/>
        <v>1.3306750017</v>
      </c>
      <c r="H167" s="31" t="str">
        <f t="shared" si="22"/>
        <v/>
      </c>
      <c r="I167" s="31" t="str">
        <f t="shared" si="21"/>
        <v/>
      </c>
      <c r="J167" s="30" t="str">
        <f t="shared" si="23"/>
        <v/>
      </c>
      <c r="K167" s="31" t="str">
        <f t="shared" si="25"/>
        <v/>
      </c>
      <c r="L167" s="31" t="str">
        <f t="shared" si="24"/>
        <v/>
      </c>
      <c r="M167" s="30" t="str">
        <f t="shared" si="26"/>
        <v/>
      </c>
      <c r="P167" s="15"/>
      <c r="T167" s="18"/>
      <c r="U167" s="18"/>
      <c r="V167" s="18"/>
    </row>
    <row r="168" spans="1:22" ht="15.6" thickTop="1" thickBot="1" x14ac:dyDescent="0.4">
      <c r="A168" s="8">
        <f>inputs_S2!G162</f>
        <v>43090</v>
      </c>
      <c r="B168" s="44">
        <f>+inputs_S2!I162</f>
        <v>0.6499259266666666</v>
      </c>
      <c r="C168" s="27">
        <f t="shared" si="19"/>
        <v>0.83589333439999991</v>
      </c>
      <c r="D168" s="28">
        <v>0.85</v>
      </c>
      <c r="E168" s="45">
        <f>+inputs_S2!L162</f>
        <v>5.6</v>
      </c>
      <c r="F168" s="27">
        <f t="shared" si="20"/>
        <v>3.9788522717439996</v>
      </c>
      <c r="G168" s="29">
        <f t="shared" si="18"/>
        <v>1.4920696019039998</v>
      </c>
      <c r="H168" s="31" t="str">
        <f t="shared" si="22"/>
        <v/>
      </c>
      <c r="I168" s="31" t="str">
        <f t="shared" si="21"/>
        <v/>
      </c>
      <c r="J168" s="30" t="str">
        <f t="shared" si="23"/>
        <v/>
      </c>
      <c r="K168" s="31" t="str">
        <f t="shared" si="25"/>
        <v/>
      </c>
      <c r="L168" s="31" t="str">
        <f t="shared" si="24"/>
        <v/>
      </c>
      <c r="M168" s="30" t="str">
        <f t="shared" si="26"/>
        <v/>
      </c>
      <c r="P168" s="15"/>
      <c r="T168" s="18"/>
      <c r="U168" s="18"/>
      <c r="V168" s="18"/>
    </row>
    <row r="169" spans="1:22" ht="15.6" thickTop="1" thickBot="1" x14ac:dyDescent="0.4">
      <c r="A169" s="8">
        <f>inputs_S2!G163</f>
        <v>43091</v>
      </c>
      <c r="B169" s="44">
        <f>+inputs_S2!I163</f>
        <v>0.65059259333333319</v>
      </c>
      <c r="C169" s="27">
        <f t="shared" si="19"/>
        <v>0.83685333439999976</v>
      </c>
      <c r="D169" s="28">
        <v>0.85</v>
      </c>
      <c r="E169" s="45">
        <f>+inputs_S2!L163</f>
        <v>5.47</v>
      </c>
      <c r="F169" s="27">
        <f t="shared" si="20"/>
        <v>3.8909495782927985</v>
      </c>
      <c r="G169" s="29">
        <f t="shared" si="18"/>
        <v>1.4591060918597996</v>
      </c>
      <c r="H169" s="31" t="str">
        <f t="shared" si="22"/>
        <v/>
      </c>
      <c r="I169" s="31" t="str">
        <f t="shared" si="21"/>
        <v/>
      </c>
      <c r="J169" s="30" t="str">
        <f t="shared" si="23"/>
        <v/>
      </c>
      <c r="K169" s="31" t="str">
        <f t="shared" si="25"/>
        <v/>
      </c>
      <c r="L169" s="31" t="str">
        <f t="shared" si="24"/>
        <v/>
      </c>
      <c r="M169" s="30" t="str">
        <f t="shared" si="26"/>
        <v/>
      </c>
      <c r="P169" s="15"/>
      <c r="T169" s="18"/>
      <c r="U169" s="18"/>
      <c r="V169" s="18"/>
    </row>
    <row r="170" spans="1:22" ht="15.6" thickTop="1" thickBot="1" x14ac:dyDescent="0.4">
      <c r="A170" s="8">
        <f>inputs_S2!G164</f>
        <v>43092</v>
      </c>
      <c r="B170" s="44">
        <f>+inputs_S2!I164</f>
        <v>0.65125925999999978</v>
      </c>
      <c r="C170" s="27">
        <f t="shared" si="19"/>
        <v>0.83781333439999972</v>
      </c>
      <c r="D170" s="28">
        <v>0.85</v>
      </c>
      <c r="E170" s="45">
        <f>+inputs_S2!L164</f>
        <v>5.93</v>
      </c>
      <c r="F170" s="27">
        <f t="shared" si="20"/>
        <v>4.2229981120431983</v>
      </c>
      <c r="G170" s="29">
        <f t="shared" si="18"/>
        <v>1.5836242920161994</v>
      </c>
      <c r="H170" s="31" t="str">
        <f t="shared" si="22"/>
        <v/>
      </c>
      <c r="I170" s="31" t="str">
        <f t="shared" si="21"/>
        <v/>
      </c>
      <c r="J170" s="30" t="str">
        <f t="shared" si="23"/>
        <v/>
      </c>
      <c r="K170" s="31" t="str">
        <f t="shared" si="25"/>
        <v/>
      </c>
      <c r="L170" s="31" t="str">
        <f t="shared" si="24"/>
        <v/>
      </c>
      <c r="M170" s="30" t="str">
        <f t="shared" si="26"/>
        <v/>
      </c>
      <c r="P170" s="15"/>
      <c r="T170" s="18"/>
      <c r="U170" s="18"/>
      <c r="V170" s="18"/>
    </row>
    <row r="171" spans="1:22" ht="15.6" thickTop="1" thickBot="1" x14ac:dyDescent="0.4">
      <c r="A171" s="8">
        <f>inputs_S2!G165</f>
        <v>43093</v>
      </c>
      <c r="B171" s="44">
        <f>+inputs_S2!I165</f>
        <v>0.65192592666666638</v>
      </c>
      <c r="C171" s="27">
        <f t="shared" si="19"/>
        <v>0.83877333439999957</v>
      </c>
      <c r="D171" s="28">
        <v>0.85</v>
      </c>
      <c r="E171" s="45">
        <f>+inputs_S2!L165</f>
        <v>5.86</v>
      </c>
      <c r="F171" s="27">
        <f t="shared" si="20"/>
        <v>4.1779299786463984</v>
      </c>
      <c r="G171" s="29">
        <f t="shared" si="18"/>
        <v>1.5667237419923994</v>
      </c>
      <c r="H171" s="31">
        <f t="shared" si="22"/>
        <v>0.64994179952380959</v>
      </c>
      <c r="I171" s="31">
        <f t="shared" si="21"/>
        <v>0.83591619131428574</v>
      </c>
      <c r="J171" s="30">
        <f t="shared" si="23"/>
        <v>0.84999999999999987</v>
      </c>
      <c r="K171" s="31">
        <f t="shared" si="25"/>
        <v>39.489999999999995</v>
      </c>
      <c r="L171" s="31">
        <f t="shared" si="24"/>
        <v>28.059759388056797</v>
      </c>
      <c r="M171" s="30">
        <f t="shared" si="26"/>
        <v>10.522409770521302</v>
      </c>
      <c r="P171" s="15"/>
      <c r="T171" s="18"/>
      <c r="U171" s="18"/>
      <c r="V171" s="18"/>
    </row>
    <row r="172" spans="1:22" ht="15.6" thickTop="1" thickBot="1" x14ac:dyDescent="0.4">
      <c r="A172" s="8">
        <f>inputs_S2!G166</f>
        <v>43094</v>
      </c>
      <c r="B172" s="44">
        <f>+inputs_S2!I166</f>
        <v>0.65259259333333297</v>
      </c>
      <c r="C172" s="27">
        <f t="shared" si="19"/>
        <v>0.83973333439999942</v>
      </c>
      <c r="D172" s="28">
        <v>0.85</v>
      </c>
      <c r="E172" s="45">
        <f>+inputs_S2!L166</f>
        <v>5.83</v>
      </c>
      <c r="F172" s="27">
        <f t="shared" si="20"/>
        <v>4.1612985386191967</v>
      </c>
      <c r="G172" s="29">
        <f t="shared" si="18"/>
        <v>1.5604869519821989</v>
      </c>
      <c r="H172" s="31" t="str">
        <f t="shared" si="22"/>
        <v/>
      </c>
      <c r="I172" s="31" t="str">
        <f t="shared" si="21"/>
        <v/>
      </c>
      <c r="J172" s="30" t="str">
        <f t="shared" si="23"/>
        <v/>
      </c>
      <c r="K172" s="31" t="str">
        <f t="shared" si="25"/>
        <v/>
      </c>
      <c r="L172" s="31" t="str">
        <f t="shared" si="24"/>
        <v/>
      </c>
      <c r="M172" s="30" t="str">
        <f t="shared" si="26"/>
        <v/>
      </c>
      <c r="P172" s="15"/>
      <c r="T172" s="18"/>
      <c r="U172" s="18"/>
      <c r="V172" s="18"/>
    </row>
    <row r="173" spans="1:22" ht="15.6" thickTop="1" thickBot="1" x14ac:dyDescent="0.4">
      <c r="A173" s="8">
        <f>inputs_S2!G167</f>
        <v>43095</v>
      </c>
      <c r="B173" s="44">
        <f>+inputs_S2!I167</f>
        <v>0.6533333339999996</v>
      </c>
      <c r="C173" s="27">
        <f t="shared" si="19"/>
        <v>0.84080000095999941</v>
      </c>
      <c r="D173" s="28">
        <v>0.85</v>
      </c>
      <c r="E173" s="45">
        <f>+inputs_S2!L167</f>
        <v>5.51</v>
      </c>
      <c r="F173" s="27">
        <f t="shared" si="20"/>
        <v>3.937886804496157</v>
      </c>
      <c r="G173" s="29">
        <f t="shared" si="18"/>
        <v>1.4767075516860591</v>
      </c>
      <c r="H173" s="31" t="str">
        <f t="shared" si="22"/>
        <v/>
      </c>
      <c r="I173" s="31" t="str">
        <f t="shared" si="21"/>
        <v/>
      </c>
      <c r="J173" s="30" t="str">
        <f t="shared" si="23"/>
        <v/>
      </c>
      <c r="K173" s="31" t="str">
        <f t="shared" si="25"/>
        <v/>
      </c>
      <c r="L173" s="31" t="str">
        <f t="shared" si="24"/>
        <v/>
      </c>
      <c r="M173" s="30" t="str">
        <f t="shared" si="26"/>
        <v/>
      </c>
      <c r="P173" s="15"/>
      <c r="T173" s="18"/>
      <c r="U173" s="18"/>
      <c r="V173" s="18"/>
    </row>
    <row r="174" spans="1:22" ht="15.6" thickTop="1" thickBot="1" x14ac:dyDescent="0.4">
      <c r="A174" s="8">
        <f>inputs_S2!G168</f>
        <v>43096</v>
      </c>
      <c r="B174" s="44">
        <f>+inputs_S2!I168</f>
        <v>0.65407407466666623</v>
      </c>
      <c r="C174" s="27">
        <f t="shared" si="19"/>
        <v>0.84186666751999939</v>
      </c>
      <c r="D174" s="28">
        <v>0.85</v>
      </c>
      <c r="E174" s="45">
        <f>+inputs_S2!L168</f>
        <v>5.33</v>
      </c>
      <c r="F174" s="27">
        <f t="shared" si="20"/>
        <v>3.8140769371993573</v>
      </c>
      <c r="G174" s="29">
        <f t="shared" si="18"/>
        <v>1.4302788514497591</v>
      </c>
      <c r="H174" s="31" t="str">
        <f t="shared" si="22"/>
        <v/>
      </c>
      <c r="I174" s="31" t="str">
        <f t="shared" si="21"/>
        <v/>
      </c>
      <c r="J174" s="30" t="str">
        <f t="shared" si="23"/>
        <v/>
      </c>
      <c r="K174" s="31" t="str">
        <f t="shared" si="25"/>
        <v/>
      </c>
      <c r="L174" s="31" t="str">
        <f t="shared" si="24"/>
        <v/>
      </c>
      <c r="M174" s="30" t="str">
        <f t="shared" si="26"/>
        <v/>
      </c>
      <c r="P174" s="15"/>
      <c r="T174" s="18"/>
      <c r="U174" s="18"/>
      <c r="V174" s="18"/>
    </row>
    <row r="175" spans="1:22" ht="15.6" thickTop="1" thickBot="1" x14ac:dyDescent="0.4">
      <c r="A175" s="8">
        <f>inputs_S2!G169</f>
        <v>43097</v>
      </c>
      <c r="B175" s="44">
        <f>+inputs_S2!I169</f>
        <v>0.65481481533333286</v>
      </c>
      <c r="C175" s="27">
        <f t="shared" si="19"/>
        <v>0.84293333407999926</v>
      </c>
      <c r="D175" s="28">
        <v>0.85</v>
      </c>
      <c r="E175" s="45">
        <f>+inputs_S2!L169</f>
        <v>5.1100000000000003</v>
      </c>
      <c r="F175" s="27">
        <f t="shared" si="20"/>
        <v>3.6612809365764765</v>
      </c>
      <c r="G175" s="29">
        <f t="shared" si="18"/>
        <v>1.3729803512161787</v>
      </c>
      <c r="H175" s="31" t="str">
        <f t="shared" si="22"/>
        <v/>
      </c>
      <c r="I175" s="31" t="str">
        <f t="shared" si="21"/>
        <v/>
      </c>
      <c r="J175" s="30" t="str">
        <f t="shared" si="23"/>
        <v/>
      </c>
      <c r="K175" s="31" t="str">
        <f t="shared" si="25"/>
        <v/>
      </c>
      <c r="L175" s="31" t="str">
        <f t="shared" si="24"/>
        <v/>
      </c>
      <c r="M175" s="30" t="str">
        <f t="shared" si="26"/>
        <v/>
      </c>
      <c r="P175" s="15"/>
      <c r="T175" s="18"/>
      <c r="U175" s="18"/>
      <c r="V175" s="18"/>
    </row>
    <row r="176" spans="1:22" ht="15.6" thickTop="1" thickBot="1" x14ac:dyDescent="0.4">
      <c r="A176" s="8">
        <f>inputs_S2!G170</f>
        <v>43098</v>
      </c>
      <c r="B176" s="44">
        <f>+inputs_S2!I170</f>
        <v>0.65555555599999948</v>
      </c>
      <c r="C176" s="27">
        <f t="shared" si="19"/>
        <v>0.84400000063999925</v>
      </c>
      <c r="D176" s="28">
        <v>0.85</v>
      </c>
      <c r="E176" s="45">
        <f>+inputs_S2!L170</f>
        <v>5.97</v>
      </c>
      <c r="F176" s="27">
        <f t="shared" si="20"/>
        <v>4.2828780032476761</v>
      </c>
      <c r="G176" s="29">
        <f t="shared" si="18"/>
        <v>1.6060792512178785</v>
      </c>
      <c r="H176" s="31" t="str">
        <f t="shared" si="22"/>
        <v/>
      </c>
      <c r="I176" s="31" t="str">
        <f t="shared" si="21"/>
        <v/>
      </c>
      <c r="J176" s="30" t="str">
        <f t="shared" si="23"/>
        <v/>
      </c>
      <c r="K176" s="31" t="str">
        <f t="shared" si="25"/>
        <v/>
      </c>
      <c r="L176" s="31" t="str">
        <f t="shared" si="24"/>
        <v/>
      </c>
      <c r="M176" s="30" t="str">
        <f t="shared" si="26"/>
        <v/>
      </c>
      <c r="P176" s="15"/>
      <c r="T176" s="18"/>
      <c r="U176" s="18"/>
      <c r="V176" s="18"/>
    </row>
    <row r="177" spans="1:22" ht="15.6" thickTop="1" thickBot="1" x14ac:dyDescent="0.4">
      <c r="A177" s="8">
        <f>inputs_S2!G171</f>
        <v>43099</v>
      </c>
      <c r="B177" s="44">
        <f>+inputs_S2!I171</f>
        <v>0.656296296666666</v>
      </c>
      <c r="C177" s="27">
        <f t="shared" si="19"/>
        <v>0.84506666719999901</v>
      </c>
      <c r="D177" s="28">
        <v>0.85</v>
      </c>
      <c r="E177" s="45">
        <f>+inputs_S2!L171</f>
        <v>5.54</v>
      </c>
      <c r="F177" s="27">
        <f t="shared" si="20"/>
        <v>3.9794189358447953</v>
      </c>
      <c r="G177" s="29">
        <f t="shared" si="18"/>
        <v>1.4922821009417984</v>
      </c>
      <c r="H177" s="31" t="str">
        <f t="shared" si="22"/>
        <v/>
      </c>
      <c r="I177" s="31" t="str">
        <f t="shared" si="21"/>
        <v/>
      </c>
      <c r="J177" s="30" t="str">
        <f t="shared" si="23"/>
        <v/>
      </c>
      <c r="K177" s="31" t="str">
        <f t="shared" si="25"/>
        <v/>
      </c>
      <c r="L177" s="31" t="str">
        <f t="shared" si="24"/>
        <v/>
      </c>
      <c r="M177" s="30" t="str">
        <f t="shared" si="26"/>
        <v/>
      </c>
      <c r="P177" s="15"/>
      <c r="T177" s="18"/>
      <c r="U177" s="18"/>
      <c r="V177" s="18"/>
    </row>
    <row r="178" spans="1:22" ht="15.6" thickTop="1" thickBot="1" x14ac:dyDescent="0.4">
      <c r="A178" s="8">
        <f>inputs_S2!G172</f>
        <v>43100</v>
      </c>
      <c r="B178" s="44">
        <f>+inputs_S2!I172</f>
        <v>0.65870370399999945</v>
      </c>
      <c r="C178" s="27">
        <f t="shared" si="19"/>
        <v>0.84853333375999918</v>
      </c>
      <c r="D178" s="28">
        <v>0.85</v>
      </c>
      <c r="E178" s="45">
        <f>+inputs_S2!L172</f>
        <v>4.72</v>
      </c>
      <c r="F178" s="27">
        <f t="shared" si="20"/>
        <v>3.4043157350451168</v>
      </c>
      <c r="G178" s="29">
        <f t="shared" si="18"/>
        <v>1.2766184006419188</v>
      </c>
      <c r="H178" s="31">
        <f t="shared" si="22"/>
        <v>0.65505291057142812</v>
      </c>
      <c r="I178" s="31">
        <f t="shared" si="21"/>
        <v>0.84327619122285646</v>
      </c>
      <c r="J178" s="30">
        <f t="shared" si="23"/>
        <v>0.84999999999999987</v>
      </c>
      <c r="K178" s="31">
        <f t="shared" si="25"/>
        <v>38.01</v>
      </c>
      <c r="L178" s="31">
        <f t="shared" si="24"/>
        <v>27.241155891028775</v>
      </c>
      <c r="M178" s="30">
        <f t="shared" si="26"/>
        <v>10.215433459135792</v>
      </c>
      <c r="P178" s="15"/>
      <c r="T178" s="18"/>
      <c r="U178" s="18"/>
      <c r="V178" s="18"/>
    </row>
    <row r="179" spans="1:22" ht="15.6" thickTop="1" thickBot="1" x14ac:dyDescent="0.4">
      <c r="A179" s="8">
        <f>inputs_S2!G173</f>
        <v>43101</v>
      </c>
      <c r="B179" s="44">
        <f>+inputs_S2!I173</f>
        <v>0.66111111133333289</v>
      </c>
      <c r="C179" s="27">
        <f t="shared" si="19"/>
        <v>0.85200000031999934</v>
      </c>
      <c r="D179" s="28">
        <v>0.85</v>
      </c>
      <c r="E179" s="45">
        <f>+inputs_S2!L173</f>
        <v>5.35</v>
      </c>
      <c r="F179" s="27">
        <f t="shared" si="20"/>
        <v>3.8744700014551965</v>
      </c>
      <c r="G179" s="29">
        <f t="shared" si="18"/>
        <v>1.4529262505456988</v>
      </c>
      <c r="H179" s="31" t="str">
        <f t="shared" si="22"/>
        <v/>
      </c>
      <c r="I179" s="31" t="str">
        <f t="shared" si="21"/>
        <v/>
      </c>
      <c r="J179" s="30" t="str">
        <f t="shared" si="23"/>
        <v/>
      </c>
      <c r="K179" s="31" t="str">
        <f t="shared" si="25"/>
        <v/>
      </c>
      <c r="L179" s="31" t="str">
        <f t="shared" si="24"/>
        <v/>
      </c>
      <c r="M179" s="30" t="str">
        <f t="shared" si="26"/>
        <v/>
      </c>
      <c r="P179" s="15"/>
      <c r="T179" s="18"/>
      <c r="U179" s="18"/>
      <c r="V179" s="18"/>
    </row>
    <row r="180" spans="1:22" ht="15.6" thickTop="1" thickBot="1" x14ac:dyDescent="0.4">
      <c r="A180" s="8">
        <f>inputs_S2!G174</f>
        <v>43102</v>
      </c>
      <c r="B180" s="44">
        <f>+inputs_S2!I174</f>
        <v>0.66351851866666633</v>
      </c>
      <c r="C180" s="27">
        <f t="shared" si="19"/>
        <v>0.8554666668799995</v>
      </c>
      <c r="D180" s="28">
        <v>0.85</v>
      </c>
      <c r="E180" s="45">
        <f>+inputs_S2!L174</f>
        <v>5.84</v>
      </c>
      <c r="F180" s="27">
        <f t="shared" si="20"/>
        <v>4.2465365343923169</v>
      </c>
      <c r="G180" s="29">
        <f t="shared" si="18"/>
        <v>1.592451200397119</v>
      </c>
      <c r="H180" s="31" t="str">
        <f t="shared" si="22"/>
        <v/>
      </c>
      <c r="I180" s="31" t="str">
        <f t="shared" si="21"/>
        <v/>
      </c>
      <c r="J180" s="30" t="str">
        <f t="shared" si="23"/>
        <v/>
      </c>
      <c r="K180" s="31" t="str">
        <f t="shared" si="25"/>
        <v/>
      </c>
      <c r="L180" s="31" t="str">
        <f t="shared" si="24"/>
        <v/>
      </c>
      <c r="M180" s="30" t="str">
        <f t="shared" si="26"/>
        <v/>
      </c>
      <c r="P180" s="15"/>
      <c r="T180" s="18"/>
      <c r="U180" s="18"/>
      <c r="V180" s="18"/>
    </row>
    <row r="181" spans="1:22" ht="15.6" thickTop="1" thickBot="1" x14ac:dyDescent="0.4">
      <c r="A181" s="8">
        <f>inputs_S2!G175</f>
        <v>43103</v>
      </c>
      <c r="B181" s="44">
        <f>+inputs_S2!I175</f>
        <v>0.66592592599999978</v>
      </c>
      <c r="C181" s="27">
        <f t="shared" si="19"/>
        <v>0.85893333343999967</v>
      </c>
      <c r="D181" s="28">
        <v>0.85</v>
      </c>
      <c r="E181" s="45">
        <f>+inputs_S2!L175</f>
        <v>6.56</v>
      </c>
      <c r="F181" s="27">
        <f t="shared" si="20"/>
        <v>4.7894122672614383</v>
      </c>
      <c r="G181" s="29">
        <f t="shared" si="18"/>
        <v>1.7960296002230394</v>
      </c>
      <c r="H181" s="31" t="str">
        <f t="shared" si="22"/>
        <v/>
      </c>
      <c r="I181" s="31" t="str">
        <f t="shared" si="21"/>
        <v/>
      </c>
      <c r="J181" s="30" t="str">
        <f t="shared" si="23"/>
        <v/>
      </c>
      <c r="K181" s="31" t="str">
        <f t="shared" si="25"/>
        <v/>
      </c>
      <c r="L181" s="31" t="str">
        <f t="shared" si="24"/>
        <v/>
      </c>
      <c r="M181" s="30" t="str">
        <f t="shared" si="26"/>
        <v/>
      </c>
      <c r="P181" s="15"/>
      <c r="T181" s="18"/>
      <c r="U181" s="18"/>
      <c r="V181" s="18"/>
    </row>
    <row r="182" spans="1:22" ht="15.6" thickTop="1" thickBot="1" x14ac:dyDescent="0.4">
      <c r="A182" s="8">
        <f>inputs_S2!G176</f>
        <v>43104</v>
      </c>
      <c r="B182" s="44">
        <f>+inputs_S2!I176</f>
        <v>0.66833333333333322</v>
      </c>
      <c r="C182" s="27">
        <f t="shared" si="19"/>
        <v>0.86239999999999983</v>
      </c>
      <c r="D182" s="28">
        <v>0.85</v>
      </c>
      <c r="E182" s="45">
        <f>+inputs_S2!L176</f>
        <v>6.05</v>
      </c>
      <c r="F182" s="27">
        <f t="shared" si="20"/>
        <v>4.4348919999999987</v>
      </c>
      <c r="G182" s="29">
        <f t="shared" si="18"/>
        <v>1.6630844999999996</v>
      </c>
      <c r="H182" s="31" t="str">
        <f t="shared" si="22"/>
        <v/>
      </c>
      <c r="I182" s="31" t="str">
        <f t="shared" si="21"/>
        <v/>
      </c>
      <c r="J182" s="30" t="str">
        <f t="shared" si="23"/>
        <v/>
      </c>
      <c r="K182" s="31" t="str">
        <f t="shared" si="25"/>
        <v/>
      </c>
      <c r="L182" s="31" t="str">
        <f t="shared" si="24"/>
        <v/>
      </c>
      <c r="M182" s="30" t="str">
        <f t="shared" si="26"/>
        <v/>
      </c>
      <c r="P182" s="15"/>
      <c r="T182" s="18"/>
      <c r="U182" s="18"/>
      <c r="V182" s="18"/>
    </row>
    <row r="183" spans="1:22" ht="15.6" thickTop="1" thickBot="1" x14ac:dyDescent="0.4">
      <c r="A183" s="8">
        <f>inputs_S2!G177</f>
        <v>43105</v>
      </c>
      <c r="B183" s="44">
        <f>+inputs_S2!I177</f>
        <v>0.67074074066666667</v>
      </c>
      <c r="C183" s="27">
        <f t="shared" si="19"/>
        <v>0.86586666656</v>
      </c>
      <c r="D183" s="28">
        <v>0.85</v>
      </c>
      <c r="E183" s="45">
        <f>+inputs_S2!L177</f>
        <v>6.38</v>
      </c>
      <c r="F183" s="27">
        <f t="shared" si="20"/>
        <v>4.6955949327548794</v>
      </c>
      <c r="G183" s="29">
        <f t="shared" si="18"/>
        <v>1.7608480997830798</v>
      </c>
      <c r="H183" s="31" t="str">
        <f t="shared" si="22"/>
        <v/>
      </c>
      <c r="I183" s="31" t="str">
        <f t="shared" si="21"/>
        <v/>
      </c>
      <c r="J183" s="30" t="str">
        <f t="shared" si="23"/>
        <v/>
      </c>
      <c r="K183" s="31" t="str">
        <f t="shared" si="25"/>
        <v/>
      </c>
      <c r="L183" s="31" t="str">
        <f t="shared" si="24"/>
        <v/>
      </c>
      <c r="M183" s="30" t="str">
        <f t="shared" si="26"/>
        <v/>
      </c>
      <c r="P183" s="15"/>
      <c r="T183" s="18"/>
      <c r="U183" s="18"/>
      <c r="V183" s="18"/>
    </row>
    <row r="184" spans="1:22" ht="15.6" thickTop="1" thickBot="1" x14ac:dyDescent="0.4">
      <c r="A184" s="8">
        <f>inputs_S2!G178</f>
        <v>43106</v>
      </c>
      <c r="B184" s="44">
        <f>+inputs_S2!I178</f>
        <v>0.67314814800000011</v>
      </c>
      <c r="C184" s="27">
        <f t="shared" si="19"/>
        <v>0.86933333312000016</v>
      </c>
      <c r="D184" s="28">
        <v>0.85</v>
      </c>
      <c r="E184" s="45">
        <f>+inputs_S2!L178</f>
        <v>6.36</v>
      </c>
      <c r="F184" s="27">
        <f t="shared" si="20"/>
        <v>4.6996159988467214</v>
      </c>
      <c r="G184" s="29">
        <f t="shared" si="18"/>
        <v>1.7623559995675206</v>
      </c>
      <c r="H184" s="31" t="str">
        <f t="shared" si="22"/>
        <v/>
      </c>
      <c r="I184" s="31" t="str">
        <f t="shared" si="21"/>
        <v/>
      </c>
      <c r="J184" s="30" t="str">
        <f t="shared" si="23"/>
        <v/>
      </c>
      <c r="K184" s="31" t="str">
        <f t="shared" si="25"/>
        <v/>
      </c>
      <c r="L184" s="31" t="str">
        <f t="shared" si="24"/>
        <v/>
      </c>
      <c r="M184" s="30" t="str">
        <f t="shared" si="26"/>
        <v/>
      </c>
      <c r="P184" s="15"/>
      <c r="T184" s="18"/>
      <c r="U184" s="18"/>
      <c r="V184" s="18"/>
    </row>
    <row r="185" spans="1:22" ht="15.6" thickTop="1" thickBot="1" x14ac:dyDescent="0.4">
      <c r="A185" s="8">
        <f>inputs_S2!G179</f>
        <v>43107</v>
      </c>
      <c r="B185" s="44">
        <f>+inputs_S2!I179</f>
        <v>0.67555555533333356</v>
      </c>
      <c r="C185" s="27">
        <f t="shared" si="19"/>
        <v>0.87279999968000033</v>
      </c>
      <c r="D185" s="28">
        <v>0.85</v>
      </c>
      <c r="E185" s="45">
        <f>+inputs_S2!L179</f>
        <v>3.74</v>
      </c>
      <c r="F185" s="27">
        <f t="shared" si="20"/>
        <v>2.7746311989827208</v>
      </c>
      <c r="G185" s="29">
        <f t="shared" si="18"/>
        <v>1.0404866996185205</v>
      </c>
      <c r="H185" s="31">
        <f t="shared" si="22"/>
        <v>0.66833333333333311</v>
      </c>
      <c r="I185" s="31">
        <f t="shared" si="21"/>
        <v>0.86239999999999983</v>
      </c>
      <c r="J185" s="30">
        <f t="shared" si="23"/>
        <v>0.84999999999999987</v>
      </c>
      <c r="K185" s="31">
        <f t="shared" si="25"/>
        <v>40.28</v>
      </c>
      <c r="L185" s="31">
        <f t="shared" si="24"/>
        <v>29.515152933693273</v>
      </c>
      <c r="M185" s="30">
        <f t="shared" si="26"/>
        <v>11.068182350134977</v>
      </c>
      <c r="P185" s="15"/>
      <c r="T185" s="18"/>
      <c r="U185" s="18"/>
      <c r="V185" s="18"/>
    </row>
    <row r="186" spans="1:22" ht="15.6" thickTop="1" thickBot="1" x14ac:dyDescent="0.4">
      <c r="A186" s="8">
        <f>inputs_S2!G180</f>
        <v>43108</v>
      </c>
      <c r="B186" s="44">
        <f>+inputs_S2!I180</f>
        <v>0.677962962666667</v>
      </c>
      <c r="C186" s="27">
        <f t="shared" si="19"/>
        <v>0.87626666624000049</v>
      </c>
      <c r="D186" s="28">
        <v>0.85</v>
      </c>
      <c r="E186" s="45">
        <f>+inputs_S2!L180</f>
        <v>5.54</v>
      </c>
      <c r="F186" s="27">
        <f t="shared" si="20"/>
        <v>4.1263397313241619</v>
      </c>
      <c r="G186" s="29">
        <f t="shared" si="18"/>
        <v>1.5473773992465607</v>
      </c>
      <c r="H186" s="31" t="str">
        <f t="shared" si="22"/>
        <v/>
      </c>
      <c r="I186" s="31" t="str">
        <f t="shared" si="21"/>
        <v/>
      </c>
      <c r="J186" s="30" t="str">
        <f t="shared" si="23"/>
        <v/>
      </c>
      <c r="K186" s="31" t="str">
        <f t="shared" si="25"/>
        <v/>
      </c>
      <c r="L186" s="31" t="str">
        <f t="shared" si="24"/>
        <v/>
      </c>
      <c r="M186" s="30" t="str">
        <f t="shared" si="26"/>
        <v/>
      </c>
      <c r="P186" s="15"/>
      <c r="T186" s="18"/>
      <c r="U186" s="18"/>
      <c r="V186" s="18"/>
    </row>
    <row r="187" spans="1:22" ht="15.6" thickTop="1" thickBot="1" x14ac:dyDescent="0.4">
      <c r="A187" s="8">
        <f>inputs_S2!G181</f>
        <v>43109</v>
      </c>
      <c r="B187" s="44">
        <f>+inputs_S2!I181</f>
        <v>0.68037037</v>
      </c>
      <c r="C187" s="27">
        <f t="shared" si="19"/>
        <v>0.87973333279999999</v>
      </c>
      <c r="D187" s="28">
        <v>0.85</v>
      </c>
      <c r="E187" s="45">
        <f>+inputs_S2!L181</f>
        <v>5.99</v>
      </c>
      <c r="F187" s="27">
        <f t="shared" si="20"/>
        <v>4.4791622639512001</v>
      </c>
      <c r="G187" s="29">
        <f t="shared" si="18"/>
        <v>1.6796858489817001</v>
      </c>
      <c r="H187" s="31" t="str">
        <f t="shared" si="22"/>
        <v/>
      </c>
      <c r="I187" s="31" t="str">
        <f t="shared" si="21"/>
        <v/>
      </c>
      <c r="J187" s="30" t="str">
        <f t="shared" si="23"/>
        <v/>
      </c>
      <c r="K187" s="31" t="str">
        <f t="shared" si="25"/>
        <v/>
      </c>
      <c r="L187" s="31" t="str">
        <f t="shared" si="24"/>
        <v/>
      </c>
      <c r="M187" s="30" t="str">
        <f t="shared" si="26"/>
        <v/>
      </c>
      <c r="P187" s="15"/>
      <c r="T187" s="18"/>
      <c r="U187" s="18"/>
      <c r="V187" s="18"/>
    </row>
    <row r="188" spans="1:22" ht="15.6" thickTop="1" thickBot="1" x14ac:dyDescent="0.4">
      <c r="A188" s="8">
        <f>inputs_S2!G182</f>
        <v>43110</v>
      </c>
      <c r="B188" s="44">
        <f>+inputs_S2!I182</f>
        <v>0.6810555551666666</v>
      </c>
      <c r="C188" s="27">
        <f t="shared" si="19"/>
        <v>0.8807199994399999</v>
      </c>
      <c r="D188" s="28">
        <v>0.85</v>
      </c>
      <c r="E188" s="45">
        <f>+inputs_S2!L182</f>
        <v>5.04</v>
      </c>
      <c r="F188" s="27">
        <f t="shared" si="20"/>
        <v>3.7730044776009595</v>
      </c>
      <c r="G188" s="29">
        <f t="shared" si="18"/>
        <v>1.41487667910036</v>
      </c>
      <c r="H188" s="31" t="str">
        <f t="shared" si="22"/>
        <v/>
      </c>
      <c r="I188" s="31" t="str">
        <f t="shared" si="21"/>
        <v/>
      </c>
      <c r="J188" s="30" t="str">
        <f t="shared" si="23"/>
        <v/>
      </c>
      <c r="K188" s="31" t="str">
        <f t="shared" si="25"/>
        <v/>
      </c>
      <c r="L188" s="31" t="str">
        <f t="shared" si="24"/>
        <v/>
      </c>
      <c r="M188" s="30" t="str">
        <f t="shared" si="26"/>
        <v/>
      </c>
      <c r="P188" s="15"/>
      <c r="T188" s="18"/>
      <c r="U188" s="18"/>
      <c r="V188" s="18"/>
    </row>
    <row r="189" spans="1:22" ht="15.6" thickTop="1" thickBot="1" x14ac:dyDescent="0.4">
      <c r="A189" s="8">
        <f>inputs_S2!G183</f>
        <v>43111</v>
      </c>
      <c r="B189" s="44">
        <f>+inputs_S2!I183</f>
        <v>0.68174074033333321</v>
      </c>
      <c r="C189" s="27">
        <f t="shared" si="19"/>
        <v>0.88170666607999981</v>
      </c>
      <c r="D189" s="28">
        <v>0.85</v>
      </c>
      <c r="E189" s="45">
        <f>+inputs_S2!L183</f>
        <v>5.23</v>
      </c>
      <c r="F189" s="27">
        <f t="shared" si="20"/>
        <v>3.9196269840586395</v>
      </c>
      <c r="G189" s="29">
        <f t="shared" si="18"/>
        <v>1.46986011902199</v>
      </c>
      <c r="H189" s="31" t="str">
        <f t="shared" si="22"/>
        <v/>
      </c>
      <c r="I189" s="31" t="str">
        <f t="shared" si="21"/>
        <v/>
      </c>
      <c r="J189" s="30" t="str">
        <f t="shared" si="23"/>
        <v/>
      </c>
      <c r="K189" s="31" t="str">
        <f t="shared" si="25"/>
        <v/>
      </c>
      <c r="L189" s="31" t="str">
        <f t="shared" si="24"/>
        <v/>
      </c>
      <c r="M189" s="30" t="str">
        <f t="shared" si="26"/>
        <v/>
      </c>
      <c r="P189" s="15"/>
      <c r="T189" s="18"/>
      <c r="U189" s="18"/>
      <c r="V189" s="18"/>
    </row>
    <row r="190" spans="1:22" ht="15.6" thickTop="1" thickBot="1" x14ac:dyDescent="0.4">
      <c r="A190" s="8">
        <f>inputs_S2!G184</f>
        <v>43112</v>
      </c>
      <c r="B190" s="44">
        <f>+inputs_S2!I184</f>
        <v>0.68242592549999981</v>
      </c>
      <c r="C190" s="27">
        <f t="shared" si="19"/>
        <v>0.88269333271999972</v>
      </c>
      <c r="D190" s="28">
        <v>0.85</v>
      </c>
      <c r="E190" s="45">
        <f>+inputs_S2!L184</f>
        <v>3.14</v>
      </c>
      <c r="F190" s="27">
        <f t="shared" si="20"/>
        <v>2.3559085050296793</v>
      </c>
      <c r="G190" s="29">
        <f t="shared" si="18"/>
        <v>0.88346568938612979</v>
      </c>
      <c r="H190" s="31" t="str">
        <f t="shared" si="22"/>
        <v/>
      </c>
      <c r="I190" s="31" t="str">
        <f t="shared" si="21"/>
        <v/>
      </c>
      <c r="J190" s="30" t="str">
        <f t="shared" si="23"/>
        <v/>
      </c>
      <c r="K190" s="31" t="str">
        <f t="shared" si="25"/>
        <v/>
      </c>
      <c r="L190" s="31" t="str">
        <f t="shared" si="24"/>
        <v/>
      </c>
      <c r="M190" s="30" t="str">
        <f t="shared" si="26"/>
        <v/>
      </c>
      <c r="P190" s="15"/>
      <c r="T190" s="18"/>
      <c r="U190" s="18"/>
      <c r="V190" s="18"/>
    </row>
    <row r="191" spans="1:22" ht="15.6" thickTop="1" thickBot="1" x14ac:dyDescent="0.4">
      <c r="A191" s="8">
        <f>inputs_S2!G185</f>
        <v>43113</v>
      </c>
      <c r="B191" s="44">
        <f>+inputs_S2!I185</f>
        <v>0.68311111066666641</v>
      </c>
      <c r="C191" s="27">
        <f t="shared" si="19"/>
        <v>0.88367999935999964</v>
      </c>
      <c r="D191" s="28">
        <v>0.85</v>
      </c>
      <c r="E191" s="45">
        <f>+inputs_S2!L185</f>
        <v>5.37</v>
      </c>
      <c r="F191" s="27">
        <f t="shared" si="20"/>
        <v>4.0335573570787178</v>
      </c>
      <c r="G191" s="29">
        <f t="shared" si="18"/>
        <v>1.5125840089045193</v>
      </c>
      <c r="H191" s="31" t="str">
        <f t="shared" si="22"/>
        <v/>
      </c>
      <c r="I191" s="31" t="str">
        <f t="shared" si="21"/>
        <v/>
      </c>
      <c r="J191" s="30" t="str">
        <f t="shared" si="23"/>
        <v/>
      </c>
      <c r="K191" s="31" t="str">
        <f t="shared" si="25"/>
        <v/>
      </c>
      <c r="L191" s="31" t="str">
        <f t="shared" si="24"/>
        <v/>
      </c>
      <c r="M191" s="30" t="str">
        <f t="shared" si="26"/>
        <v/>
      </c>
      <c r="P191" s="15"/>
      <c r="T191" s="18"/>
      <c r="U191" s="18"/>
      <c r="V191" s="18"/>
    </row>
    <row r="192" spans="1:22" ht="15.6" thickTop="1" thickBot="1" x14ac:dyDescent="0.4">
      <c r="A192" s="8">
        <f>inputs_S2!G186</f>
        <v>43114</v>
      </c>
      <c r="B192" s="44">
        <f>+inputs_S2!I186</f>
        <v>0.68379629583333301</v>
      </c>
      <c r="C192" s="27">
        <f t="shared" si="19"/>
        <v>0.88466666599999955</v>
      </c>
      <c r="D192" s="28">
        <v>0.85</v>
      </c>
      <c r="E192" s="45">
        <f>+inputs_S2!L186</f>
        <v>4.25</v>
      </c>
      <c r="F192" s="27">
        <f t="shared" si="20"/>
        <v>3.1958583309249984</v>
      </c>
      <c r="G192" s="29">
        <f t="shared" si="18"/>
        <v>1.1984468740968746</v>
      </c>
      <c r="H192" s="31">
        <f t="shared" si="22"/>
        <v>0.68149470859523809</v>
      </c>
      <c r="I192" s="31">
        <f t="shared" si="21"/>
        <v>0.88135238037714281</v>
      </c>
      <c r="J192" s="30">
        <f t="shared" si="23"/>
        <v>0.84999999999999987</v>
      </c>
      <c r="K192" s="31">
        <f t="shared" si="25"/>
        <v>34.56</v>
      </c>
      <c r="L192" s="31">
        <f t="shared" si="24"/>
        <v>25.883457649968353</v>
      </c>
      <c r="M192" s="30">
        <f t="shared" si="26"/>
        <v>9.7062966187381328</v>
      </c>
      <c r="P192" s="15"/>
      <c r="T192" s="18"/>
      <c r="U192" s="18"/>
      <c r="V192" s="18"/>
    </row>
    <row r="193" spans="1:22" ht="15.6" thickTop="1" thickBot="1" x14ac:dyDescent="0.4">
      <c r="A193" s="8">
        <f>inputs_S2!G187</f>
        <v>43115</v>
      </c>
      <c r="B193" s="44">
        <f>+inputs_S2!I187</f>
        <v>0.68448148099999961</v>
      </c>
      <c r="C193" s="27">
        <f t="shared" si="19"/>
        <v>0.88565333263999946</v>
      </c>
      <c r="D193" s="28">
        <v>0.85</v>
      </c>
      <c r="E193" s="45">
        <f>+inputs_S2!L187</f>
        <v>5.26</v>
      </c>
      <c r="F193" s="27">
        <f t="shared" si="20"/>
        <v>3.9597560502334375</v>
      </c>
      <c r="G193" s="29">
        <f t="shared" si="18"/>
        <v>1.484908518837539</v>
      </c>
      <c r="H193" s="31" t="str">
        <f t="shared" si="22"/>
        <v/>
      </c>
      <c r="I193" s="31" t="str">
        <f t="shared" si="21"/>
        <v/>
      </c>
      <c r="J193" s="30" t="str">
        <f t="shared" si="23"/>
        <v/>
      </c>
      <c r="K193" s="31" t="str">
        <f t="shared" si="25"/>
        <v/>
      </c>
      <c r="L193" s="31" t="str">
        <f t="shared" si="24"/>
        <v/>
      </c>
      <c r="M193" s="30" t="str">
        <f t="shared" si="26"/>
        <v/>
      </c>
      <c r="P193" s="15"/>
      <c r="T193" s="18"/>
      <c r="U193" s="18"/>
      <c r="V193" s="18"/>
    </row>
    <row r="194" spans="1:22" ht="15.6" thickTop="1" thickBot="1" x14ac:dyDescent="0.4">
      <c r="A194" s="8">
        <f>inputs_S2!G188</f>
        <v>43116</v>
      </c>
      <c r="B194" s="44">
        <f>+inputs_S2!I188</f>
        <v>0.68516666616666622</v>
      </c>
      <c r="C194" s="27">
        <f t="shared" si="19"/>
        <v>0.88663999927999937</v>
      </c>
      <c r="D194" s="28">
        <v>0.85</v>
      </c>
      <c r="E194" s="45">
        <f>+inputs_S2!L188</f>
        <v>5.76</v>
      </c>
      <c r="F194" s="27">
        <f t="shared" si="20"/>
        <v>4.3409894364748762</v>
      </c>
      <c r="G194" s="29">
        <f t="shared" si="18"/>
        <v>1.6278710386780786</v>
      </c>
      <c r="H194" s="31" t="str">
        <f t="shared" si="22"/>
        <v/>
      </c>
      <c r="I194" s="31" t="str">
        <f t="shared" si="21"/>
        <v/>
      </c>
      <c r="J194" s="30" t="str">
        <f t="shared" si="23"/>
        <v/>
      </c>
      <c r="K194" s="31" t="str">
        <f t="shared" si="25"/>
        <v/>
      </c>
      <c r="L194" s="31" t="str">
        <f t="shared" si="24"/>
        <v/>
      </c>
      <c r="M194" s="30" t="str">
        <f t="shared" si="26"/>
        <v/>
      </c>
      <c r="P194" s="15"/>
      <c r="T194" s="18"/>
      <c r="U194" s="18"/>
      <c r="V194" s="18"/>
    </row>
    <row r="195" spans="1:22" ht="15.6" thickTop="1" thickBot="1" x14ac:dyDescent="0.4">
      <c r="A195" s="8">
        <f>inputs_S2!G189</f>
        <v>43117</v>
      </c>
      <c r="B195" s="44">
        <f>+inputs_S2!I189</f>
        <v>0.68585185133333282</v>
      </c>
      <c r="C195" s="27">
        <f t="shared" si="19"/>
        <v>0.88762666591999928</v>
      </c>
      <c r="D195" s="28">
        <v>0.85</v>
      </c>
      <c r="E195" s="45">
        <f>+inputs_S2!L189</f>
        <v>5.83</v>
      </c>
      <c r="F195" s="27">
        <f t="shared" si="20"/>
        <v>4.3986339429665557</v>
      </c>
      <c r="G195" s="29">
        <f t="shared" si="18"/>
        <v>1.6494877286124585</v>
      </c>
      <c r="H195" s="31" t="str">
        <f t="shared" si="22"/>
        <v/>
      </c>
      <c r="I195" s="31" t="str">
        <f t="shared" si="21"/>
        <v/>
      </c>
      <c r="J195" s="30" t="str">
        <f t="shared" si="23"/>
        <v/>
      </c>
      <c r="K195" s="31" t="str">
        <f t="shared" si="25"/>
        <v/>
      </c>
      <c r="L195" s="31" t="str">
        <f t="shared" si="24"/>
        <v/>
      </c>
      <c r="M195" s="30" t="str">
        <f t="shared" si="26"/>
        <v/>
      </c>
      <c r="P195" s="15"/>
      <c r="T195" s="18"/>
      <c r="U195" s="18"/>
      <c r="V195" s="18"/>
    </row>
    <row r="196" spans="1:22" ht="15.6" thickTop="1" thickBot="1" x14ac:dyDescent="0.4">
      <c r="A196" s="8">
        <f>inputs_S2!G190</f>
        <v>43118</v>
      </c>
      <c r="B196" s="44">
        <f>+inputs_S2!I190</f>
        <v>0.68653703649999942</v>
      </c>
      <c r="C196" s="27">
        <f t="shared" si="19"/>
        <v>0.88861333255999919</v>
      </c>
      <c r="D196" s="28">
        <v>0.85</v>
      </c>
      <c r="E196" s="45">
        <f>+inputs_S2!L190</f>
        <v>5.72</v>
      </c>
      <c r="F196" s="27">
        <f t="shared" si="20"/>
        <v>4.3204380229067159</v>
      </c>
      <c r="G196" s="29">
        <f t="shared" si="18"/>
        <v>1.6201642585900184</v>
      </c>
      <c r="H196" s="31" t="str">
        <f t="shared" si="22"/>
        <v/>
      </c>
      <c r="I196" s="31" t="str">
        <f t="shared" si="21"/>
        <v/>
      </c>
      <c r="J196" s="30" t="str">
        <f t="shared" si="23"/>
        <v/>
      </c>
      <c r="K196" s="31" t="str">
        <f t="shared" si="25"/>
        <v/>
      </c>
      <c r="L196" s="31" t="str">
        <f t="shared" si="24"/>
        <v/>
      </c>
      <c r="M196" s="30" t="str">
        <f t="shared" si="26"/>
        <v/>
      </c>
      <c r="P196" s="15"/>
      <c r="T196" s="18"/>
      <c r="U196" s="18"/>
      <c r="V196" s="18"/>
    </row>
    <row r="197" spans="1:22" ht="15.6" thickTop="1" thickBot="1" x14ac:dyDescent="0.4">
      <c r="A197" s="8">
        <f>inputs_S2!G191</f>
        <v>43119</v>
      </c>
      <c r="B197" s="44">
        <f>+inputs_S2!I191</f>
        <v>0.68722222166666602</v>
      </c>
      <c r="C197" s="27">
        <f t="shared" si="19"/>
        <v>0.8895999991999991</v>
      </c>
      <c r="D197" s="28">
        <v>0.85</v>
      </c>
      <c r="E197" s="45">
        <f>+inputs_S2!L191</f>
        <v>4.47</v>
      </c>
      <c r="F197" s="27">
        <f t="shared" si="20"/>
        <v>3.3800351969603963</v>
      </c>
      <c r="G197" s="29">
        <f t="shared" si="18"/>
        <v>1.2675131988601487</v>
      </c>
      <c r="H197" s="31" t="str">
        <f t="shared" si="22"/>
        <v/>
      </c>
      <c r="I197" s="31" t="str">
        <f t="shared" si="21"/>
        <v/>
      </c>
      <c r="J197" s="30" t="str">
        <f t="shared" si="23"/>
        <v/>
      </c>
      <c r="K197" s="31" t="str">
        <f t="shared" si="25"/>
        <v/>
      </c>
      <c r="L197" s="31" t="str">
        <f t="shared" si="24"/>
        <v/>
      </c>
      <c r="M197" s="30" t="str">
        <f t="shared" si="26"/>
        <v/>
      </c>
      <c r="P197" s="15"/>
      <c r="T197" s="18"/>
      <c r="U197" s="18"/>
      <c r="V197" s="18"/>
    </row>
    <row r="198" spans="1:22" ht="15.6" thickTop="1" thickBot="1" x14ac:dyDescent="0.4">
      <c r="A198" s="8">
        <f>inputs_S2!G192</f>
        <v>43120</v>
      </c>
      <c r="B198" s="44">
        <f>+inputs_S2!I192</f>
        <v>0.68790740683333262</v>
      </c>
      <c r="C198" s="27">
        <f t="shared" si="19"/>
        <v>0.89058666583999901</v>
      </c>
      <c r="D198" s="28">
        <v>0.85</v>
      </c>
      <c r="E198" s="45">
        <f>+inputs_S2!L192</f>
        <v>4.74</v>
      </c>
      <c r="F198" s="27">
        <f t="shared" si="20"/>
        <v>3.5881736766693559</v>
      </c>
      <c r="G198" s="29">
        <f t="shared" si="18"/>
        <v>1.3455651287510086</v>
      </c>
      <c r="H198" s="31" t="str">
        <f t="shared" si="22"/>
        <v/>
      </c>
      <c r="I198" s="31" t="str">
        <f t="shared" si="21"/>
        <v/>
      </c>
      <c r="J198" s="30" t="str">
        <f t="shared" si="23"/>
        <v/>
      </c>
      <c r="K198" s="31" t="str">
        <f t="shared" si="25"/>
        <v/>
      </c>
      <c r="L198" s="31" t="str">
        <f t="shared" si="24"/>
        <v/>
      </c>
      <c r="M198" s="30" t="str">
        <f t="shared" si="26"/>
        <v/>
      </c>
      <c r="P198" s="15"/>
      <c r="T198" s="18"/>
      <c r="U198" s="18"/>
      <c r="V198" s="18"/>
    </row>
    <row r="199" spans="1:22" ht="15.6" thickTop="1" thickBot="1" x14ac:dyDescent="0.4">
      <c r="A199" s="8">
        <f>inputs_S2!G193</f>
        <v>43121</v>
      </c>
      <c r="B199" s="44">
        <f>+inputs_S2!I193</f>
        <v>0.68859259199999923</v>
      </c>
      <c r="C199" s="27">
        <f t="shared" si="19"/>
        <v>0.89157333247999893</v>
      </c>
      <c r="D199" s="28">
        <v>0.85</v>
      </c>
      <c r="E199" s="45">
        <f>+inputs_S2!L193</f>
        <v>5.34</v>
      </c>
      <c r="F199" s="27">
        <f t="shared" si="20"/>
        <v>4.046851356126715</v>
      </c>
      <c r="G199" s="29">
        <f t="shared" si="18"/>
        <v>1.5175692585475182</v>
      </c>
      <c r="H199" s="31">
        <f t="shared" si="22"/>
        <v>0.68653703649999931</v>
      </c>
      <c r="I199" s="31">
        <f t="shared" si="21"/>
        <v>0.88861333255999919</v>
      </c>
      <c r="J199" s="30">
        <f t="shared" si="23"/>
        <v>0.84999999999999987</v>
      </c>
      <c r="K199" s="31">
        <f t="shared" si="25"/>
        <v>37.120000000000005</v>
      </c>
      <c r="L199" s="31">
        <f t="shared" si="24"/>
        <v>28.034877682338053</v>
      </c>
      <c r="M199" s="30">
        <f t="shared" si="26"/>
        <v>10.513079130876768</v>
      </c>
      <c r="P199" s="15"/>
      <c r="T199" s="18"/>
      <c r="U199" s="18"/>
      <c r="V199" s="18"/>
    </row>
    <row r="200" spans="1:22" ht="15.6" thickTop="1" thickBot="1" x14ac:dyDescent="0.4">
      <c r="A200" s="8">
        <f>inputs_S2!G194</f>
        <v>43122</v>
      </c>
      <c r="B200" s="44">
        <f>+inputs_S2!I194</f>
        <v>0.68927777716666583</v>
      </c>
      <c r="C200" s="27">
        <f t="shared" si="19"/>
        <v>0.89255999911999873</v>
      </c>
      <c r="D200" s="28">
        <v>0.85</v>
      </c>
      <c r="E200" s="45">
        <f>+inputs_S2!L194</f>
        <v>5.87</v>
      </c>
      <c r="F200" s="27">
        <f t="shared" si="20"/>
        <v>4.4534281156092339</v>
      </c>
      <c r="G200" s="29">
        <f t="shared" si="18"/>
        <v>1.6700355433534628</v>
      </c>
      <c r="H200" s="31" t="str">
        <f t="shared" si="22"/>
        <v/>
      </c>
      <c r="I200" s="31" t="str">
        <f t="shared" si="21"/>
        <v/>
      </c>
      <c r="J200" s="30" t="str">
        <f t="shared" si="23"/>
        <v/>
      </c>
      <c r="K200" s="31" t="str">
        <f t="shared" si="25"/>
        <v/>
      </c>
      <c r="L200" s="31" t="str">
        <f t="shared" si="24"/>
        <v/>
      </c>
      <c r="M200" s="30" t="str">
        <f t="shared" si="26"/>
        <v/>
      </c>
      <c r="P200" s="15"/>
      <c r="T200" s="18"/>
      <c r="U200" s="18"/>
      <c r="V200" s="18"/>
    </row>
    <row r="201" spans="1:22" ht="15.6" thickTop="1" thickBot="1" x14ac:dyDescent="0.4">
      <c r="A201" s="8">
        <f>inputs_S2!G195</f>
        <v>43123</v>
      </c>
      <c r="B201" s="44">
        <f>+inputs_S2!I195</f>
        <v>0.68996296233333243</v>
      </c>
      <c r="C201" s="27">
        <f t="shared" si="19"/>
        <v>0.89354666575999864</v>
      </c>
      <c r="D201" s="28">
        <v>0.85</v>
      </c>
      <c r="E201" s="45">
        <f>+inputs_S2!L195</f>
        <v>5.41</v>
      </c>
      <c r="F201" s="27">
        <f t="shared" si="20"/>
        <v>4.1089743424973539</v>
      </c>
      <c r="G201" s="29">
        <f t="shared" si="18"/>
        <v>1.5408653784365078</v>
      </c>
      <c r="H201" s="31" t="str">
        <f t="shared" si="22"/>
        <v/>
      </c>
      <c r="I201" s="31" t="str">
        <f t="shared" si="21"/>
        <v/>
      </c>
      <c r="J201" s="30" t="str">
        <f t="shared" si="23"/>
        <v/>
      </c>
      <c r="K201" s="31" t="str">
        <f t="shared" si="25"/>
        <v/>
      </c>
      <c r="L201" s="31" t="str">
        <f t="shared" si="24"/>
        <v/>
      </c>
      <c r="M201" s="30" t="str">
        <f t="shared" si="26"/>
        <v/>
      </c>
      <c r="P201" s="15"/>
      <c r="T201" s="18"/>
      <c r="U201" s="18"/>
      <c r="V201" s="18"/>
    </row>
    <row r="202" spans="1:22" ht="15.6" thickTop="1" thickBot="1" x14ac:dyDescent="0.4">
      <c r="A202" s="8">
        <f>inputs_S2!G196</f>
        <v>43124</v>
      </c>
      <c r="B202" s="44">
        <f>+inputs_S2!I196</f>
        <v>0.69064814749999903</v>
      </c>
      <c r="C202" s="27">
        <f t="shared" si="19"/>
        <v>0.89453333239999855</v>
      </c>
      <c r="D202" s="28">
        <v>0.85</v>
      </c>
      <c r="E202" s="45">
        <f>+inputs_S2!L196</f>
        <v>5.52</v>
      </c>
      <c r="F202" s="27">
        <f t="shared" si="20"/>
        <v>4.1971503956207927</v>
      </c>
      <c r="G202" s="29">
        <f t="shared" si="18"/>
        <v>1.5739313983577974</v>
      </c>
      <c r="H202" s="31" t="str">
        <f t="shared" si="22"/>
        <v/>
      </c>
      <c r="I202" s="31" t="str">
        <f t="shared" si="21"/>
        <v/>
      </c>
      <c r="J202" s="30" t="str">
        <f t="shared" si="23"/>
        <v/>
      </c>
      <c r="K202" s="31" t="str">
        <f t="shared" si="25"/>
        <v/>
      </c>
      <c r="L202" s="31" t="str">
        <f t="shared" si="24"/>
        <v/>
      </c>
      <c r="M202" s="30" t="str">
        <f t="shared" si="26"/>
        <v/>
      </c>
      <c r="P202" s="15"/>
      <c r="T202" s="18"/>
      <c r="U202" s="18"/>
      <c r="V202" s="18"/>
    </row>
    <row r="203" spans="1:22" ht="15.6" thickTop="1" thickBot="1" x14ac:dyDescent="0.4">
      <c r="A203" s="8">
        <f>inputs_S2!G197</f>
        <v>43125</v>
      </c>
      <c r="B203" s="44">
        <f>+inputs_S2!I197</f>
        <v>0.69133333266666563</v>
      </c>
      <c r="C203" s="27">
        <f t="shared" si="19"/>
        <v>0.89551999903999846</v>
      </c>
      <c r="D203" s="28">
        <v>0.85</v>
      </c>
      <c r="E203" s="45">
        <f>+inputs_S2!L197</f>
        <v>5.07</v>
      </c>
      <c r="F203" s="27">
        <f t="shared" si="20"/>
        <v>3.8592434358628736</v>
      </c>
      <c r="G203" s="29">
        <f t="shared" si="18"/>
        <v>1.4472162884485777</v>
      </c>
      <c r="H203" s="31" t="str">
        <f t="shared" si="22"/>
        <v/>
      </c>
      <c r="I203" s="31" t="str">
        <f t="shared" si="21"/>
        <v/>
      </c>
      <c r="J203" s="30" t="str">
        <f t="shared" si="23"/>
        <v/>
      </c>
      <c r="K203" s="31" t="str">
        <f t="shared" si="25"/>
        <v/>
      </c>
      <c r="L203" s="31" t="str">
        <f t="shared" si="24"/>
        <v/>
      </c>
      <c r="M203" s="30" t="str">
        <f t="shared" si="26"/>
        <v/>
      </c>
      <c r="P203" s="15"/>
      <c r="T203" s="18"/>
      <c r="U203" s="18"/>
      <c r="V203" s="18"/>
    </row>
    <row r="204" spans="1:22" ht="15.6" thickTop="1" thickBot="1" x14ac:dyDescent="0.4">
      <c r="A204" s="8">
        <f>inputs_S2!G198</f>
        <v>43126</v>
      </c>
      <c r="B204" s="44">
        <f>+inputs_S2!I198</f>
        <v>0.69201851783333224</v>
      </c>
      <c r="C204" s="27">
        <f t="shared" si="19"/>
        <v>0.89650666567999837</v>
      </c>
      <c r="D204" s="28">
        <v>0.85</v>
      </c>
      <c r="E204" s="45">
        <f>+inputs_S2!L198</f>
        <v>5.14</v>
      </c>
      <c r="F204" s="27">
        <f t="shared" si="20"/>
        <v>3.9168376223559127</v>
      </c>
      <c r="G204" s="29">
        <f t="shared" ref="G204:G267" si="27">F204/$D$4</f>
        <v>1.4688141083834674</v>
      </c>
      <c r="H204" s="31" t="str">
        <f t="shared" si="22"/>
        <v/>
      </c>
      <c r="I204" s="31" t="str">
        <f t="shared" si="21"/>
        <v/>
      </c>
      <c r="J204" s="30" t="str">
        <f t="shared" si="23"/>
        <v/>
      </c>
      <c r="K204" s="31" t="str">
        <f t="shared" si="25"/>
        <v/>
      </c>
      <c r="L204" s="31" t="str">
        <f t="shared" si="24"/>
        <v/>
      </c>
      <c r="M204" s="30" t="str">
        <f t="shared" si="26"/>
        <v/>
      </c>
      <c r="P204" s="15"/>
      <c r="T204" s="18"/>
      <c r="U204" s="18"/>
      <c r="V204" s="18"/>
    </row>
    <row r="205" spans="1:22" ht="15.6" thickTop="1" thickBot="1" x14ac:dyDescent="0.4">
      <c r="A205" s="8">
        <f>inputs_S2!G199</f>
        <v>43127</v>
      </c>
      <c r="B205" s="44">
        <f>+inputs_S2!I199</f>
        <v>0.69270370299999884</v>
      </c>
      <c r="C205" s="27">
        <f t="shared" ref="C205:C267" si="28">1.44*B205-0.1</f>
        <v>0.89749333231999828</v>
      </c>
      <c r="D205" s="28">
        <v>0.85</v>
      </c>
      <c r="E205" s="45">
        <f>+inputs_S2!L199</f>
        <v>5.96</v>
      </c>
      <c r="F205" s="27">
        <f t="shared" ref="F205:F267" si="29">C205*D205*E205</f>
        <v>4.5467012215331115</v>
      </c>
      <c r="G205" s="29">
        <f t="shared" si="27"/>
        <v>1.7050129580749169</v>
      </c>
      <c r="H205" s="31" t="str">
        <f t="shared" si="22"/>
        <v/>
      </c>
      <c r="I205" s="31" t="str">
        <f t="shared" ref="I205:I267" si="30">IF(WEEKDAY(A205)=1,AVERAGE(C199:C205),"")</f>
        <v/>
      </c>
      <c r="J205" s="30" t="str">
        <f t="shared" si="23"/>
        <v/>
      </c>
      <c r="K205" s="31" t="str">
        <f t="shared" si="25"/>
        <v/>
      </c>
      <c r="L205" s="31" t="str">
        <f t="shared" si="24"/>
        <v/>
      </c>
      <c r="M205" s="30" t="str">
        <f t="shared" si="26"/>
        <v/>
      </c>
      <c r="P205" s="15"/>
      <c r="T205" s="18"/>
      <c r="U205" s="18"/>
      <c r="V205" s="18"/>
    </row>
    <row r="206" spans="1:22" ht="15.6" thickTop="1" thickBot="1" x14ac:dyDescent="0.4">
      <c r="A206" s="8">
        <f>inputs_S2!G200</f>
        <v>43128</v>
      </c>
      <c r="B206" s="44">
        <f>+inputs_S2!I200</f>
        <v>0.69338888816666544</v>
      </c>
      <c r="C206" s="27">
        <f t="shared" si="28"/>
        <v>0.89847999895999819</v>
      </c>
      <c r="D206" s="28">
        <v>0.85</v>
      </c>
      <c r="E206" s="45">
        <f>+inputs_S2!L200</f>
        <v>6.02</v>
      </c>
      <c r="F206" s="27">
        <f t="shared" si="29"/>
        <v>4.5975221546783098</v>
      </c>
      <c r="G206" s="29">
        <f t="shared" si="27"/>
        <v>1.7240708080043663</v>
      </c>
      <c r="H206" s="31">
        <f t="shared" ref="H206:H267" si="31">IF(WEEKDAY(A206)=1,AVERAGE(B200:B206),"")</f>
        <v>0.69133333266666563</v>
      </c>
      <c r="I206" s="31">
        <f t="shared" si="30"/>
        <v>0.89551999903999846</v>
      </c>
      <c r="J206" s="30">
        <f t="shared" ref="J206:J267" si="32">IF(WEEKDAY(A206)=1,AVERAGE(D200:D206),"")</f>
        <v>0.84999999999999987</v>
      </c>
      <c r="K206" s="31">
        <f t="shared" si="25"/>
        <v>38.989999999999995</v>
      </c>
      <c r="L206" s="31">
        <f t="shared" ref="L206:L267" si="33">IF(WEEKDAY(A206)=1,SUM(F200:F206),"")</f>
        <v>29.679857288157589</v>
      </c>
      <c r="M206" s="30">
        <f t="shared" si="26"/>
        <v>11.129946483059097</v>
      </c>
      <c r="P206" s="15"/>
      <c r="T206" s="18"/>
      <c r="U206" s="18"/>
      <c r="V206" s="18"/>
    </row>
    <row r="207" spans="1:22" ht="15.6" thickTop="1" thickBot="1" x14ac:dyDescent="0.4">
      <c r="A207" s="8">
        <f>inputs_S2!G201</f>
        <v>43129</v>
      </c>
      <c r="B207" s="44">
        <f>+inputs_S2!I201</f>
        <v>0.69407407333333304</v>
      </c>
      <c r="C207" s="27">
        <f t="shared" si="28"/>
        <v>0.89946666559999955</v>
      </c>
      <c r="D207" s="28">
        <v>0.85</v>
      </c>
      <c r="E207" s="45">
        <f>+inputs_S2!L201</f>
        <v>4.99</v>
      </c>
      <c r="F207" s="27">
        <f t="shared" si="29"/>
        <v>3.8150878621423985</v>
      </c>
      <c r="G207" s="29">
        <f t="shared" si="27"/>
        <v>1.4306579483033994</v>
      </c>
      <c r="H207" s="31" t="str">
        <f t="shared" si="31"/>
        <v/>
      </c>
      <c r="I207" s="31" t="str">
        <f t="shared" si="30"/>
        <v/>
      </c>
      <c r="J207" s="30" t="str">
        <f t="shared" si="32"/>
        <v/>
      </c>
      <c r="K207" s="31" t="str">
        <f t="shared" si="25"/>
        <v/>
      </c>
      <c r="L207" s="31" t="str">
        <f t="shared" si="33"/>
        <v/>
      </c>
      <c r="M207" s="30" t="str">
        <f t="shared" si="26"/>
        <v/>
      </c>
      <c r="P207" s="15"/>
      <c r="T207" s="18"/>
      <c r="U207" s="18"/>
      <c r="V207" s="18"/>
    </row>
    <row r="208" spans="1:22" ht="15.6" thickTop="1" thickBot="1" x14ac:dyDescent="0.4">
      <c r="A208" s="8">
        <f>inputs_S2!G202</f>
        <v>43130</v>
      </c>
      <c r="B208" s="44">
        <f>+inputs_S2!I202</f>
        <v>0.69453703633333308</v>
      </c>
      <c r="C208" s="27">
        <f t="shared" si="28"/>
        <v>0.9001333323199997</v>
      </c>
      <c r="D208" s="28">
        <v>0.85</v>
      </c>
      <c r="E208" s="45">
        <f>+inputs_S2!L202</f>
        <v>4.4800000000000004</v>
      </c>
      <c r="F208" s="27">
        <f t="shared" si="29"/>
        <v>3.4277077294745593</v>
      </c>
      <c r="G208" s="29">
        <f t="shared" si="27"/>
        <v>1.2853903985529598</v>
      </c>
      <c r="H208" s="31" t="str">
        <f t="shared" si="31"/>
        <v/>
      </c>
      <c r="I208" s="31" t="str">
        <f t="shared" si="30"/>
        <v/>
      </c>
      <c r="J208" s="30" t="str">
        <f t="shared" si="32"/>
        <v/>
      </c>
      <c r="K208" s="31" t="str">
        <f t="shared" si="25"/>
        <v/>
      </c>
      <c r="L208" s="31" t="str">
        <f t="shared" si="33"/>
        <v/>
      </c>
      <c r="M208" s="30" t="str">
        <f t="shared" si="26"/>
        <v/>
      </c>
      <c r="P208" s="15"/>
      <c r="T208" s="18"/>
      <c r="U208" s="18"/>
      <c r="V208" s="18"/>
    </row>
    <row r="209" spans="1:22" ht="15.6" thickTop="1" thickBot="1" x14ac:dyDescent="0.4">
      <c r="A209" s="8">
        <f>inputs_S2!G203</f>
        <v>43131</v>
      </c>
      <c r="B209" s="44">
        <f>+inputs_S2!I203</f>
        <v>0.69499999933333312</v>
      </c>
      <c r="C209" s="27">
        <f t="shared" si="28"/>
        <v>0.90079999903999963</v>
      </c>
      <c r="D209" s="28">
        <v>0.85</v>
      </c>
      <c r="E209" s="45">
        <f>+inputs_S2!L203</f>
        <v>6.03</v>
      </c>
      <c r="F209" s="27">
        <f t="shared" si="29"/>
        <v>4.6170503950795183</v>
      </c>
      <c r="G209" s="29">
        <f t="shared" si="27"/>
        <v>1.7313938981548194</v>
      </c>
      <c r="H209" s="31" t="str">
        <f t="shared" si="31"/>
        <v/>
      </c>
      <c r="I209" s="31" t="str">
        <f t="shared" si="30"/>
        <v/>
      </c>
      <c r="J209" s="30" t="str">
        <f t="shared" si="32"/>
        <v/>
      </c>
      <c r="K209" s="31" t="str">
        <f t="shared" si="25"/>
        <v/>
      </c>
      <c r="L209" s="31" t="str">
        <f t="shared" si="33"/>
        <v/>
      </c>
      <c r="M209" s="30" t="str">
        <f t="shared" si="26"/>
        <v/>
      </c>
      <c r="P209" s="15"/>
      <c r="T209" s="18"/>
      <c r="U209" s="18"/>
      <c r="V209" s="18"/>
    </row>
    <row r="210" spans="1:22" ht="15.6" thickTop="1" thickBot="1" x14ac:dyDescent="0.4">
      <c r="A210" s="8">
        <f>inputs_S2!G204</f>
        <v>43132</v>
      </c>
      <c r="B210" s="44">
        <f>+inputs_S2!I204</f>
        <v>0.69546296233333316</v>
      </c>
      <c r="C210" s="27">
        <f t="shared" si="28"/>
        <v>0.90146666575999979</v>
      </c>
      <c r="D210" s="28">
        <v>0.85</v>
      </c>
      <c r="E210" s="45">
        <f>+inputs_S2!L204</f>
        <v>4.83</v>
      </c>
      <c r="F210" s="27">
        <f t="shared" si="29"/>
        <v>3.7009713962776791</v>
      </c>
      <c r="G210" s="29">
        <f t="shared" si="27"/>
        <v>1.3878642736041298</v>
      </c>
      <c r="H210" s="31" t="str">
        <f t="shared" si="31"/>
        <v/>
      </c>
      <c r="I210" s="31" t="str">
        <f t="shared" si="30"/>
        <v/>
      </c>
      <c r="J210" s="30" t="str">
        <f t="shared" si="32"/>
        <v/>
      </c>
      <c r="K210" s="31" t="str">
        <f t="shared" ref="K210:K267" si="34">IF(WEEKDAY(A210)=1,SUM(E204:E210),"")</f>
        <v/>
      </c>
      <c r="L210" s="31" t="str">
        <f t="shared" si="33"/>
        <v/>
      </c>
      <c r="M210" s="30" t="str">
        <f t="shared" ref="M210:M267" si="35">IF(WEEKDAY(A210)=1,SUM(G204:G210),"")</f>
        <v/>
      </c>
      <c r="P210" s="15"/>
      <c r="T210" s="18"/>
      <c r="U210" s="18"/>
      <c r="V210" s="18"/>
    </row>
    <row r="211" spans="1:22" ht="15.6" thickTop="1" thickBot="1" x14ac:dyDescent="0.4">
      <c r="A211" s="8">
        <f>inputs_S2!G205</f>
        <v>43133</v>
      </c>
      <c r="B211" s="44">
        <f>+inputs_S2!I205</f>
        <v>0.6959259253333332</v>
      </c>
      <c r="C211" s="27">
        <f t="shared" si="28"/>
        <v>0.90213333247999972</v>
      </c>
      <c r="D211" s="28">
        <v>0.85</v>
      </c>
      <c r="E211" s="45">
        <f>+inputs_S2!L205</f>
        <v>4.88</v>
      </c>
      <c r="F211" s="27">
        <f t="shared" si="29"/>
        <v>3.7420490631270389</v>
      </c>
      <c r="G211" s="29">
        <f t="shared" si="27"/>
        <v>1.4032683986726397</v>
      </c>
      <c r="H211" s="31" t="str">
        <f t="shared" si="31"/>
        <v/>
      </c>
      <c r="I211" s="31" t="str">
        <f t="shared" si="30"/>
        <v/>
      </c>
      <c r="J211" s="30" t="str">
        <f t="shared" si="32"/>
        <v/>
      </c>
      <c r="K211" s="31" t="str">
        <f t="shared" si="34"/>
        <v/>
      </c>
      <c r="L211" s="31" t="str">
        <f t="shared" si="33"/>
        <v/>
      </c>
      <c r="M211" s="30" t="str">
        <f t="shared" si="35"/>
        <v/>
      </c>
      <c r="P211" s="15"/>
      <c r="T211" s="18"/>
      <c r="U211" s="18"/>
      <c r="V211" s="18"/>
    </row>
    <row r="212" spans="1:22" ht="15.6" thickTop="1" thickBot="1" x14ac:dyDescent="0.4">
      <c r="A212" s="8">
        <f>inputs_S2!G206</f>
        <v>43134</v>
      </c>
      <c r="B212" s="44">
        <f>+inputs_S2!I206</f>
        <v>0.69638888833333323</v>
      </c>
      <c r="C212" s="27">
        <f t="shared" si="28"/>
        <v>0.90279999919999987</v>
      </c>
      <c r="D212" s="28">
        <v>0.85</v>
      </c>
      <c r="E212" s="45">
        <f>+inputs_S2!L206</f>
        <v>5.29</v>
      </c>
      <c r="F212" s="27">
        <f t="shared" si="29"/>
        <v>4.0594401964027993</v>
      </c>
      <c r="G212" s="29">
        <f t="shared" si="27"/>
        <v>1.5222900736510498</v>
      </c>
      <c r="H212" s="31" t="str">
        <f t="shared" si="31"/>
        <v/>
      </c>
      <c r="I212" s="31" t="str">
        <f t="shared" si="30"/>
        <v/>
      </c>
      <c r="J212" s="30" t="str">
        <f t="shared" si="32"/>
        <v/>
      </c>
      <c r="K212" s="31" t="str">
        <f t="shared" si="34"/>
        <v/>
      </c>
      <c r="L212" s="31" t="str">
        <f t="shared" si="33"/>
        <v/>
      </c>
      <c r="M212" s="30" t="str">
        <f t="shared" si="35"/>
        <v/>
      </c>
      <c r="P212" s="15"/>
      <c r="T212" s="18"/>
      <c r="U212" s="18"/>
      <c r="V212" s="18"/>
    </row>
    <row r="213" spans="1:22" ht="15.6" thickTop="1" thickBot="1" x14ac:dyDescent="0.4">
      <c r="A213" s="8">
        <f>inputs_S2!G207</f>
        <v>43135</v>
      </c>
      <c r="B213" s="44">
        <f>+inputs_S2!I207</f>
        <v>0.69685185133333327</v>
      </c>
      <c r="C213" s="27">
        <f t="shared" si="28"/>
        <v>0.9034666659199998</v>
      </c>
      <c r="D213" s="28">
        <v>0.85</v>
      </c>
      <c r="E213" s="45">
        <f>+inputs_S2!L207</f>
        <v>5.25</v>
      </c>
      <c r="F213" s="27">
        <f t="shared" si="29"/>
        <v>4.0317199966679986</v>
      </c>
      <c r="G213" s="29">
        <f t="shared" si="27"/>
        <v>1.5118949987504995</v>
      </c>
      <c r="H213" s="31">
        <f t="shared" si="31"/>
        <v>0.69546296233333305</v>
      </c>
      <c r="I213" s="31">
        <f t="shared" si="30"/>
        <v>0.90146666575999979</v>
      </c>
      <c r="J213" s="30">
        <f t="shared" si="32"/>
        <v>0.84999999999999987</v>
      </c>
      <c r="K213" s="31">
        <f t="shared" si="34"/>
        <v>35.75</v>
      </c>
      <c r="L213" s="31">
        <f t="shared" si="33"/>
        <v>27.39402663917199</v>
      </c>
      <c r="M213" s="30">
        <f t="shared" si="35"/>
        <v>10.272759989689497</v>
      </c>
      <c r="P213" s="15"/>
      <c r="T213" s="18"/>
      <c r="U213" s="18"/>
      <c r="V213" s="18"/>
    </row>
    <row r="214" spans="1:22" ht="15.6" thickTop="1" thickBot="1" x14ac:dyDescent="0.4">
      <c r="A214" s="8">
        <f>inputs_S2!G208</f>
        <v>43136</v>
      </c>
      <c r="B214" s="44">
        <f>+inputs_S2!I208</f>
        <v>0.69731481433333331</v>
      </c>
      <c r="C214" s="27">
        <f t="shared" si="28"/>
        <v>0.90413333263999995</v>
      </c>
      <c r="D214" s="28">
        <v>0.85</v>
      </c>
      <c r="E214" s="45">
        <f>+inputs_S2!L208</f>
        <v>5.57</v>
      </c>
      <c r="F214" s="27">
        <f t="shared" si="29"/>
        <v>4.2806192633840796</v>
      </c>
      <c r="G214" s="29">
        <f t="shared" si="27"/>
        <v>1.60523222376903</v>
      </c>
      <c r="H214" s="31" t="str">
        <f t="shared" si="31"/>
        <v/>
      </c>
      <c r="I214" s="31" t="str">
        <f t="shared" si="30"/>
        <v/>
      </c>
      <c r="J214" s="30" t="str">
        <f t="shared" si="32"/>
        <v/>
      </c>
      <c r="K214" s="31" t="str">
        <f t="shared" si="34"/>
        <v/>
      </c>
      <c r="L214" s="31" t="str">
        <f t="shared" si="33"/>
        <v/>
      </c>
      <c r="M214" s="30" t="str">
        <f t="shared" si="35"/>
        <v/>
      </c>
      <c r="P214" s="15"/>
      <c r="T214" s="18"/>
      <c r="U214" s="18"/>
      <c r="V214" s="18"/>
    </row>
    <row r="215" spans="1:22" ht="15.6" thickTop="1" thickBot="1" x14ac:dyDescent="0.4">
      <c r="A215" s="8">
        <f>inputs_S2!G209</f>
        <v>43137</v>
      </c>
      <c r="B215" s="44">
        <f>+inputs_S2!I209</f>
        <v>0.69777777733333335</v>
      </c>
      <c r="C215" s="27">
        <f t="shared" si="28"/>
        <v>0.90479999936000011</v>
      </c>
      <c r="D215" s="28">
        <v>0.85</v>
      </c>
      <c r="E215" s="45">
        <f>+inputs_S2!L209</f>
        <v>5.12</v>
      </c>
      <c r="F215" s="27">
        <f t="shared" si="29"/>
        <v>3.9376895972147201</v>
      </c>
      <c r="G215" s="29">
        <f t="shared" si="27"/>
        <v>1.4766335989555202</v>
      </c>
      <c r="H215" s="31" t="str">
        <f t="shared" si="31"/>
        <v/>
      </c>
      <c r="I215" s="31" t="str">
        <f t="shared" si="30"/>
        <v/>
      </c>
      <c r="J215" s="30" t="str">
        <f t="shared" si="32"/>
        <v/>
      </c>
      <c r="K215" s="31" t="str">
        <f t="shared" si="34"/>
        <v/>
      </c>
      <c r="L215" s="31" t="str">
        <f t="shared" si="33"/>
        <v/>
      </c>
      <c r="M215" s="30" t="str">
        <f t="shared" si="35"/>
        <v/>
      </c>
      <c r="P215" s="15"/>
      <c r="T215" s="18"/>
      <c r="U215" s="18"/>
      <c r="V215" s="18"/>
    </row>
    <row r="216" spans="1:22" ht="15.6" thickTop="1" thickBot="1" x14ac:dyDescent="0.4">
      <c r="A216" s="8">
        <f>inputs_S2!G210</f>
        <v>43138</v>
      </c>
      <c r="B216" s="44">
        <f>+inputs_S2!I210</f>
        <v>0.69824074033333339</v>
      </c>
      <c r="C216" s="27">
        <f t="shared" si="28"/>
        <v>0.90546666608000004</v>
      </c>
      <c r="D216" s="28">
        <v>0.85</v>
      </c>
      <c r="E216" s="45">
        <f>+inputs_S2!L210</f>
        <v>4.71</v>
      </c>
      <c r="F216" s="27">
        <f t="shared" si="29"/>
        <v>3.6250357976512801</v>
      </c>
      <c r="G216" s="29">
        <f t="shared" si="27"/>
        <v>1.3593884241192302</v>
      </c>
      <c r="H216" s="31" t="str">
        <f t="shared" si="31"/>
        <v/>
      </c>
      <c r="I216" s="31" t="str">
        <f t="shared" si="30"/>
        <v/>
      </c>
      <c r="J216" s="30" t="str">
        <f t="shared" si="32"/>
        <v/>
      </c>
      <c r="K216" s="31" t="str">
        <f t="shared" si="34"/>
        <v/>
      </c>
      <c r="L216" s="31" t="str">
        <f t="shared" si="33"/>
        <v/>
      </c>
      <c r="M216" s="30" t="str">
        <f t="shared" si="35"/>
        <v/>
      </c>
      <c r="P216" s="15"/>
      <c r="T216" s="18"/>
      <c r="U216" s="18"/>
      <c r="V216" s="18"/>
    </row>
    <row r="217" spans="1:22" ht="15.6" thickTop="1" thickBot="1" x14ac:dyDescent="0.4">
      <c r="A217" s="8">
        <f>inputs_S2!G211</f>
        <v>43139</v>
      </c>
      <c r="B217" s="44">
        <f>+inputs_S2!I211</f>
        <v>0.69870370333333343</v>
      </c>
      <c r="C217" s="27">
        <f t="shared" si="28"/>
        <v>0.90613333280000019</v>
      </c>
      <c r="D217" s="28">
        <v>0.85</v>
      </c>
      <c r="E217" s="45">
        <f>+inputs_S2!L211</f>
        <v>5.0599999999999996</v>
      </c>
      <c r="F217" s="27">
        <f t="shared" si="29"/>
        <v>3.8972794643728004</v>
      </c>
      <c r="G217" s="29">
        <f t="shared" si="27"/>
        <v>1.4614797991398003</v>
      </c>
      <c r="H217" s="31" t="str">
        <f t="shared" si="31"/>
        <v/>
      </c>
      <c r="I217" s="31" t="str">
        <f t="shared" si="30"/>
        <v/>
      </c>
      <c r="J217" s="30" t="str">
        <f t="shared" si="32"/>
        <v/>
      </c>
      <c r="K217" s="31" t="str">
        <f t="shared" si="34"/>
        <v/>
      </c>
      <c r="L217" s="31" t="str">
        <f t="shared" si="33"/>
        <v/>
      </c>
      <c r="M217" s="30" t="str">
        <f t="shared" si="35"/>
        <v/>
      </c>
      <c r="P217" s="15"/>
      <c r="T217" s="18"/>
      <c r="U217" s="18"/>
      <c r="V217" s="18"/>
    </row>
    <row r="218" spans="1:22" ht="15.6" thickTop="1" thickBot="1" x14ac:dyDescent="0.4">
      <c r="A218" s="8">
        <f>inputs_S2!G212</f>
        <v>43140</v>
      </c>
      <c r="B218" s="44">
        <f>+inputs_S2!I212</f>
        <v>0.69916666633333346</v>
      </c>
      <c r="C218" s="27">
        <f t="shared" si="28"/>
        <v>0.90679999952000012</v>
      </c>
      <c r="D218" s="28">
        <v>0.85</v>
      </c>
      <c r="E218" s="45">
        <f>+inputs_S2!L212</f>
        <v>5.54</v>
      </c>
      <c r="F218" s="27">
        <f t="shared" si="29"/>
        <v>4.2701211977396802</v>
      </c>
      <c r="G218" s="29">
        <f t="shared" si="27"/>
        <v>1.6012954491523801</v>
      </c>
      <c r="H218" s="31" t="str">
        <f t="shared" si="31"/>
        <v/>
      </c>
      <c r="I218" s="31" t="str">
        <f t="shared" si="30"/>
        <v/>
      </c>
      <c r="J218" s="30" t="str">
        <f t="shared" si="32"/>
        <v/>
      </c>
      <c r="K218" s="31" t="str">
        <f t="shared" si="34"/>
        <v/>
      </c>
      <c r="L218" s="31" t="str">
        <f t="shared" si="33"/>
        <v/>
      </c>
      <c r="M218" s="30" t="str">
        <f t="shared" si="35"/>
        <v/>
      </c>
      <c r="P218" s="15"/>
      <c r="T218" s="18"/>
      <c r="U218" s="18"/>
      <c r="V218" s="18"/>
    </row>
    <row r="219" spans="1:22" ht="15.6" thickTop="1" thickBot="1" x14ac:dyDescent="0.4">
      <c r="A219" s="8">
        <f>inputs_S2!G213</f>
        <v>43141</v>
      </c>
      <c r="B219" s="44">
        <f>+inputs_S2!I213</f>
        <v>0.6996296293333335</v>
      </c>
      <c r="C219" s="27">
        <f t="shared" si="28"/>
        <v>0.90746666624000027</v>
      </c>
      <c r="D219" s="28">
        <v>0.85</v>
      </c>
      <c r="E219" s="45">
        <f>+inputs_S2!L213</f>
        <v>6.12</v>
      </c>
      <c r="F219" s="27">
        <f t="shared" si="29"/>
        <v>4.7206415977804808</v>
      </c>
      <c r="G219" s="29">
        <f t="shared" si="27"/>
        <v>1.7702405991676804</v>
      </c>
      <c r="H219" s="31" t="str">
        <f t="shared" si="31"/>
        <v/>
      </c>
      <c r="I219" s="31" t="str">
        <f t="shared" si="30"/>
        <v/>
      </c>
      <c r="J219" s="30" t="str">
        <f t="shared" si="32"/>
        <v/>
      </c>
      <c r="K219" s="31" t="str">
        <f t="shared" si="34"/>
        <v/>
      </c>
      <c r="L219" s="31" t="str">
        <f t="shared" si="33"/>
        <v/>
      </c>
      <c r="M219" s="30" t="str">
        <f t="shared" si="35"/>
        <v/>
      </c>
      <c r="P219" s="15"/>
      <c r="T219" s="18"/>
      <c r="U219" s="18"/>
      <c r="V219" s="18"/>
    </row>
    <row r="220" spans="1:22" ht="15.6" thickTop="1" thickBot="1" x14ac:dyDescent="0.4">
      <c r="A220" s="8">
        <f>inputs_S2!G214</f>
        <v>43142</v>
      </c>
      <c r="B220" s="44">
        <f>+inputs_S2!I214</f>
        <v>0.70009259233333354</v>
      </c>
      <c r="C220" s="27">
        <f t="shared" si="28"/>
        <v>0.90813333296000021</v>
      </c>
      <c r="D220" s="28">
        <v>0.85</v>
      </c>
      <c r="E220" s="45">
        <f>+inputs_S2!L214</f>
        <v>5.33</v>
      </c>
      <c r="F220" s="27">
        <f t="shared" si="29"/>
        <v>4.1142980649752809</v>
      </c>
      <c r="G220" s="29">
        <f t="shared" si="27"/>
        <v>1.5428617743657305</v>
      </c>
      <c r="H220" s="31">
        <f t="shared" si="31"/>
        <v>0.69870370333333331</v>
      </c>
      <c r="I220" s="31">
        <f t="shared" si="30"/>
        <v>0.90613333280000019</v>
      </c>
      <c r="J220" s="30">
        <f t="shared" si="32"/>
        <v>0.84999999999999987</v>
      </c>
      <c r="K220" s="31">
        <f t="shared" si="34"/>
        <v>37.449999999999996</v>
      </c>
      <c r="L220" s="31">
        <f t="shared" si="33"/>
        <v>28.845684983118321</v>
      </c>
      <c r="M220" s="30">
        <f t="shared" si="35"/>
        <v>10.817131868669373</v>
      </c>
      <c r="P220" s="15"/>
      <c r="T220" s="18"/>
      <c r="U220" s="18"/>
      <c r="V220" s="18"/>
    </row>
    <row r="221" spans="1:22" ht="15.6" thickTop="1" thickBot="1" x14ac:dyDescent="0.4">
      <c r="A221" s="8">
        <f>inputs_S2!G215</f>
        <v>43143</v>
      </c>
      <c r="B221" s="44">
        <f>+inputs_S2!I215</f>
        <v>0.70055555533333358</v>
      </c>
      <c r="C221" s="27">
        <f t="shared" si="28"/>
        <v>0.90879999968000036</v>
      </c>
      <c r="D221" s="28">
        <v>0.85</v>
      </c>
      <c r="E221" s="45">
        <f>+inputs_S2!L215</f>
        <v>5.98</v>
      </c>
      <c r="F221" s="27">
        <f t="shared" si="29"/>
        <v>4.6194303983734422</v>
      </c>
      <c r="G221" s="29">
        <f t="shared" si="27"/>
        <v>1.7322863993900408</v>
      </c>
      <c r="H221" s="31" t="str">
        <f t="shared" si="31"/>
        <v/>
      </c>
      <c r="I221" s="31" t="str">
        <f t="shared" si="30"/>
        <v/>
      </c>
      <c r="J221" s="30" t="str">
        <f t="shared" si="32"/>
        <v/>
      </c>
      <c r="K221" s="31" t="str">
        <f t="shared" si="34"/>
        <v/>
      </c>
      <c r="L221" s="31" t="str">
        <f t="shared" si="33"/>
        <v/>
      </c>
      <c r="M221" s="30" t="str">
        <f t="shared" si="35"/>
        <v/>
      </c>
      <c r="P221" s="15"/>
      <c r="T221" s="18"/>
      <c r="U221" s="18"/>
      <c r="V221" s="18"/>
    </row>
    <row r="222" spans="1:22" ht="15.6" thickTop="1" thickBot="1" x14ac:dyDescent="0.4">
      <c r="A222" s="8">
        <f>inputs_S2!G216</f>
        <v>43144</v>
      </c>
      <c r="B222" s="44">
        <f>+inputs_S2!I216</f>
        <v>0.70101851833333362</v>
      </c>
      <c r="C222" s="27">
        <f t="shared" si="28"/>
        <v>0.90946666640000029</v>
      </c>
      <c r="D222" s="28">
        <v>0.85</v>
      </c>
      <c r="E222" s="45">
        <f>+inputs_S2!L216</f>
        <v>4.22</v>
      </c>
      <c r="F222" s="27">
        <f t="shared" si="29"/>
        <v>3.2622569323768005</v>
      </c>
      <c r="G222" s="29">
        <f t="shared" si="27"/>
        <v>1.2233463496413002</v>
      </c>
      <c r="H222" s="31" t="str">
        <f t="shared" si="31"/>
        <v/>
      </c>
      <c r="I222" s="31" t="str">
        <f t="shared" si="30"/>
        <v/>
      </c>
      <c r="J222" s="30" t="str">
        <f t="shared" si="32"/>
        <v/>
      </c>
      <c r="K222" s="31" t="str">
        <f t="shared" si="34"/>
        <v/>
      </c>
      <c r="L222" s="31" t="str">
        <f t="shared" si="33"/>
        <v/>
      </c>
      <c r="M222" s="30" t="str">
        <f t="shared" si="35"/>
        <v/>
      </c>
      <c r="P222" s="15"/>
      <c r="T222" s="18"/>
      <c r="U222" s="18"/>
      <c r="V222" s="18"/>
    </row>
    <row r="223" spans="1:22" ht="15.6" thickTop="1" thickBot="1" x14ac:dyDescent="0.4">
      <c r="A223" s="8">
        <f>inputs_S2!G217</f>
        <v>43145</v>
      </c>
      <c r="B223" s="44">
        <f>+inputs_S2!I217</f>
        <v>0.70148148133333366</v>
      </c>
      <c r="C223" s="27">
        <f t="shared" si="28"/>
        <v>0.91013333312000044</v>
      </c>
      <c r="D223" s="28">
        <v>0.85</v>
      </c>
      <c r="E223" s="45">
        <f>+inputs_S2!L217</f>
        <v>5.54</v>
      </c>
      <c r="F223" s="27">
        <f t="shared" si="29"/>
        <v>4.2858178656620813</v>
      </c>
      <c r="G223" s="29">
        <f t="shared" si="27"/>
        <v>1.6071816996232806</v>
      </c>
      <c r="H223" s="31" t="str">
        <f t="shared" si="31"/>
        <v/>
      </c>
      <c r="I223" s="31" t="str">
        <f t="shared" si="30"/>
        <v/>
      </c>
      <c r="J223" s="30" t="str">
        <f t="shared" si="32"/>
        <v/>
      </c>
      <c r="K223" s="31" t="str">
        <f t="shared" si="34"/>
        <v/>
      </c>
      <c r="L223" s="31" t="str">
        <f t="shared" si="33"/>
        <v/>
      </c>
      <c r="M223" s="30" t="str">
        <f t="shared" si="35"/>
        <v/>
      </c>
      <c r="P223" s="15"/>
      <c r="T223" s="18"/>
      <c r="U223" s="18"/>
      <c r="V223" s="18"/>
    </row>
    <row r="224" spans="1:22" ht="15.6" thickTop="1" thickBot="1" x14ac:dyDescent="0.4">
      <c r="A224" s="8">
        <f>inputs_S2!G218</f>
        <v>43146</v>
      </c>
      <c r="B224" s="44">
        <f>+inputs_S2!I218</f>
        <v>0.70194444433333369</v>
      </c>
      <c r="C224" s="27">
        <f t="shared" si="28"/>
        <v>0.9107999998400006</v>
      </c>
      <c r="D224" s="28">
        <v>0.85</v>
      </c>
      <c r="E224" s="45">
        <f>+inputs_S2!L218</f>
        <v>4.75</v>
      </c>
      <c r="F224" s="27">
        <f t="shared" si="29"/>
        <v>3.677354999354002</v>
      </c>
      <c r="G224" s="29">
        <f t="shared" si="27"/>
        <v>1.3790081247577508</v>
      </c>
      <c r="H224" s="31" t="str">
        <f t="shared" si="31"/>
        <v/>
      </c>
      <c r="I224" s="31" t="str">
        <f t="shared" si="30"/>
        <v/>
      </c>
      <c r="J224" s="30" t="str">
        <f t="shared" si="32"/>
        <v/>
      </c>
      <c r="K224" s="31" t="str">
        <f t="shared" si="34"/>
        <v/>
      </c>
      <c r="L224" s="31" t="str">
        <f t="shared" si="33"/>
        <v/>
      </c>
      <c r="M224" s="30" t="str">
        <f t="shared" si="35"/>
        <v/>
      </c>
      <c r="P224" s="15"/>
      <c r="T224" s="18"/>
      <c r="U224" s="18"/>
      <c r="V224" s="18"/>
    </row>
    <row r="225" spans="1:22" ht="15.6" thickTop="1" thickBot="1" x14ac:dyDescent="0.4">
      <c r="A225" s="8">
        <f>inputs_S2!G219</f>
        <v>43147</v>
      </c>
      <c r="B225" s="44">
        <f>+inputs_S2!I219</f>
        <v>0.70240740733333373</v>
      </c>
      <c r="C225" s="27">
        <f t="shared" si="28"/>
        <v>0.91146666656000053</v>
      </c>
      <c r="D225" s="28">
        <v>0.85</v>
      </c>
      <c r="E225" s="45">
        <f>+inputs_S2!L219</f>
        <v>4.1500000000000004</v>
      </c>
      <c r="F225" s="27">
        <f t="shared" si="29"/>
        <v>3.215198666290402</v>
      </c>
      <c r="G225" s="29">
        <f t="shared" si="27"/>
        <v>1.2056994998589008</v>
      </c>
      <c r="H225" s="31" t="str">
        <f t="shared" si="31"/>
        <v/>
      </c>
      <c r="I225" s="31" t="str">
        <f t="shared" si="30"/>
        <v/>
      </c>
      <c r="J225" s="30" t="str">
        <f t="shared" si="32"/>
        <v/>
      </c>
      <c r="K225" s="31" t="str">
        <f t="shared" si="34"/>
        <v/>
      </c>
      <c r="L225" s="31" t="str">
        <f t="shared" si="33"/>
        <v/>
      </c>
      <c r="M225" s="30" t="str">
        <f t="shared" si="35"/>
        <v/>
      </c>
      <c r="P225" s="15"/>
      <c r="T225" s="18"/>
      <c r="U225" s="18"/>
      <c r="V225" s="18"/>
    </row>
    <row r="226" spans="1:22" ht="15.6" thickTop="1" thickBot="1" x14ac:dyDescent="0.4">
      <c r="A226" s="8">
        <f>inputs_S2!G220</f>
        <v>43148</v>
      </c>
      <c r="B226" s="44">
        <f>+inputs_S2!I220</f>
        <v>0.70287037033333377</v>
      </c>
      <c r="C226" s="27">
        <f t="shared" si="28"/>
        <v>0.91213333328000068</v>
      </c>
      <c r="D226" s="28">
        <v>0.85</v>
      </c>
      <c r="E226" s="45">
        <f>+inputs_S2!L220</f>
        <v>4.32</v>
      </c>
      <c r="F226" s="27">
        <f t="shared" si="29"/>
        <v>3.3493535998041626</v>
      </c>
      <c r="G226" s="29">
        <f t="shared" si="27"/>
        <v>1.256007599926561</v>
      </c>
      <c r="H226" s="31" t="str">
        <f t="shared" si="31"/>
        <v/>
      </c>
      <c r="I226" s="31" t="str">
        <f t="shared" si="30"/>
        <v/>
      </c>
      <c r="J226" s="30" t="str">
        <f t="shared" si="32"/>
        <v/>
      </c>
      <c r="K226" s="31" t="str">
        <f t="shared" si="34"/>
        <v/>
      </c>
      <c r="L226" s="31" t="str">
        <f t="shared" si="33"/>
        <v/>
      </c>
      <c r="M226" s="30" t="str">
        <f t="shared" si="35"/>
        <v/>
      </c>
      <c r="P226" s="15"/>
      <c r="T226" s="18"/>
      <c r="U226" s="18"/>
      <c r="V226" s="18"/>
    </row>
    <row r="227" spans="1:22" ht="15.6" thickTop="1" thickBot="1" x14ac:dyDescent="0.4">
      <c r="A227" s="8">
        <f>inputs_S2!G221</f>
        <v>43149</v>
      </c>
      <c r="B227" s="44">
        <f>+inputs_S2!I221</f>
        <v>0.70333333333333303</v>
      </c>
      <c r="C227" s="27">
        <f t="shared" si="28"/>
        <v>0.9127999999999995</v>
      </c>
      <c r="D227" s="28">
        <v>0.85</v>
      </c>
      <c r="E227" s="45">
        <f>+inputs_S2!L221</f>
        <v>4.95</v>
      </c>
      <c r="F227" s="27">
        <f t="shared" si="29"/>
        <v>3.840605999999998</v>
      </c>
      <c r="G227" s="29">
        <f t="shared" si="27"/>
        <v>1.4402272499999993</v>
      </c>
      <c r="H227" s="31">
        <f t="shared" si="31"/>
        <v>0.70194444433333369</v>
      </c>
      <c r="I227" s="31">
        <f t="shared" si="30"/>
        <v>0.91079999984000037</v>
      </c>
      <c r="J227" s="30">
        <f t="shared" si="32"/>
        <v>0.84999999999999987</v>
      </c>
      <c r="K227" s="31">
        <f t="shared" si="34"/>
        <v>33.910000000000004</v>
      </c>
      <c r="L227" s="31">
        <f t="shared" si="33"/>
        <v>26.250018461860886</v>
      </c>
      <c r="M227" s="30">
        <f t="shared" si="35"/>
        <v>9.8437569231978337</v>
      </c>
      <c r="P227" s="15"/>
      <c r="T227" s="18"/>
      <c r="U227" s="18"/>
      <c r="V227" s="18"/>
    </row>
    <row r="228" spans="1:22" ht="15.6" thickTop="1" thickBot="1" x14ac:dyDescent="0.4">
      <c r="A228" s="8">
        <f>inputs_S2!G222</f>
        <v>43150</v>
      </c>
      <c r="B228" s="44">
        <f>+inputs_S2!I222</f>
        <v>0.709259259333333</v>
      </c>
      <c r="C228" s="27">
        <f t="shared" si="28"/>
        <v>0.92133333343999946</v>
      </c>
      <c r="D228" s="28">
        <v>0.85</v>
      </c>
      <c r="E228" s="45">
        <f>+inputs_S2!L222</f>
        <v>4.5999999999999996</v>
      </c>
      <c r="F228" s="27">
        <f t="shared" si="29"/>
        <v>3.6024133337503974</v>
      </c>
      <c r="G228" s="29">
        <f t="shared" si="27"/>
        <v>1.3509050001563991</v>
      </c>
      <c r="H228" s="31" t="str">
        <f t="shared" si="31"/>
        <v/>
      </c>
      <c r="I228" s="31" t="str">
        <f t="shared" si="30"/>
        <v/>
      </c>
      <c r="J228" s="30" t="str">
        <f t="shared" si="32"/>
        <v/>
      </c>
      <c r="K228" s="31" t="str">
        <f t="shared" si="34"/>
        <v/>
      </c>
      <c r="L228" s="31" t="str">
        <f t="shared" si="33"/>
        <v/>
      </c>
      <c r="M228" s="30" t="str">
        <f t="shared" si="35"/>
        <v/>
      </c>
      <c r="P228" s="15"/>
      <c r="T228" s="18"/>
      <c r="U228" s="18"/>
      <c r="V228" s="18"/>
    </row>
    <row r="229" spans="1:22" ht="15.6" thickTop="1" thickBot="1" x14ac:dyDescent="0.4">
      <c r="A229" s="8">
        <f>inputs_S2!G223</f>
        <v>43151</v>
      </c>
      <c r="B229" s="44">
        <f>+inputs_S2!I223</f>
        <v>0.71518518533333297</v>
      </c>
      <c r="C229" s="27">
        <f t="shared" si="28"/>
        <v>0.92986666687999942</v>
      </c>
      <c r="D229" s="28">
        <v>0.85</v>
      </c>
      <c r="E229" s="45">
        <f>+inputs_S2!L223</f>
        <v>5.68</v>
      </c>
      <c r="F229" s="27">
        <f t="shared" si="29"/>
        <v>4.4893962676966375</v>
      </c>
      <c r="G229" s="29">
        <f t="shared" si="27"/>
        <v>1.683523600386239</v>
      </c>
      <c r="H229" s="31" t="str">
        <f t="shared" si="31"/>
        <v/>
      </c>
      <c r="I229" s="31" t="str">
        <f t="shared" si="30"/>
        <v/>
      </c>
      <c r="J229" s="30" t="str">
        <f t="shared" si="32"/>
        <v/>
      </c>
      <c r="K229" s="31" t="str">
        <f t="shared" si="34"/>
        <v/>
      </c>
      <c r="L229" s="31" t="str">
        <f t="shared" si="33"/>
        <v/>
      </c>
      <c r="M229" s="30" t="str">
        <f t="shared" si="35"/>
        <v/>
      </c>
      <c r="P229" s="15"/>
      <c r="T229" s="18"/>
      <c r="U229" s="18"/>
      <c r="V229" s="18"/>
    </row>
    <row r="230" spans="1:22" ht="15.6" thickTop="1" thickBot="1" x14ac:dyDescent="0.4">
      <c r="A230" s="8">
        <f>inputs_S2!G224</f>
        <v>43152</v>
      </c>
      <c r="B230" s="44">
        <f>+inputs_S2!I224</f>
        <v>0.72111111133333294</v>
      </c>
      <c r="C230" s="27">
        <f t="shared" si="28"/>
        <v>0.93840000031999937</v>
      </c>
      <c r="D230" s="28">
        <v>0.85</v>
      </c>
      <c r="E230" s="45">
        <f>+inputs_S2!L224</f>
        <v>5.0199999999999996</v>
      </c>
      <c r="F230" s="27">
        <f t="shared" si="29"/>
        <v>4.0041528013654366</v>
      </c>
      <c r="G230" s="29">
        <f t="shared" si="27"/>
        <v>1.5015573005120388</v>
      </c>
      <c r="H230" s="31" t="str">
        <f t="shared" si="31"/>
        <v/>
      </c>
      <c r="I230" s="31" t="str">
        <f t="shared" si="30"/>
        <v/>
      </c>
      <c r="J230" s="30" t="str">
        <f t="shared" si="32"/>
        <v/>
      </c>
      <c r="K230" s="31" t="str">
        <f t="shared" si="34"/>
        <v/>
      </c>
      <c r="L230" s="31" t="str">
        <f t="shared" si="33"/>
        <v/>
      </c>
      <c r="M230" s="30" t="str">
        <f t="shared" si="35"/>
        <v/>
      </c>
      <c r="P230" s="15"/>
      <c r="T230" s="18"/>
      <c r="U230" s="18"/>
      <c r="V230" s="18"/>
    </row>
    <row r="231" spans="1:22" ht="15.6" thickTop="1" thickBot="1" x14ac:dyDescent="0.4">
      <c r="A231" s="8">
        <f>inputs_S2!G225</f>
        <v>43153</v>
      </c>
      <c r="B231" s="44">
        <f>+inputs_S2!I225</f>
        <v>0.72703703733333291</v>
      </c>
      <c r="C231" s="27">
        <f t="shared" si="28"/>
        <v>0.94693333375999933</v>
      </c>
      <c r="D231" s="28">
        <v>0.85</v>
      </c>
      <c r="E231" s="45">
        <f>+inputs_S2!L225</f>
        <v>4.9000000000000004</v>
      </c>
      <c r="F231" s="27">
        <f t="shared" si="29"/>
        <v>3.9439773351103971</v>
      </c>
      <c r="G231" s="29">
        <f t="shared" si="27"/>
        <v>1.478991500666399</v>
      </c>
      <c r="H231" s="31" t="str">
        <f t="shared" si="31"/>
        <v/>
      </c>
      <c r="I231" s="31" t="str">
        <f t="shared" si="30"/>
        <v/>
      </c>
      <c r="J231" s="30" t="str">
        <f t="shared" si="32"/>
        <v/>
      </c>
      <c r="K231" s="31" t="str">
        <f t="shared" si="34"/>
        <v/>
      </c>
      <c r="L231" s="31" t="str">
        <f t="shared" si="33"/>
        <v/>
      </c>
      <c r="M231" s="30" t="str">
        <f t="shared" si="35"/>
        <v/>
      </c>
      <c r="P231" s="15"/>
      <c r="T231" s="18"/>
      <c r="U231" s="18"/>
      <c r="V231" s="18"/>
    </row>
    <row r="232" spans="1:22" ht="15.6" thickTop="1" thickBot="1" x14ac:dyDescent="0.4">
      <c r="A232" s="8">
        <f>inputs_S2!G226</f>
        <v>43154</v>
      </c>
      <c r="B232" s="44">
        <f>+inputs_S2!I226</f>
        <v>0.732962963333333</v>
      </c>
      <c r="C232" s="27">
        <f t="shared" si="28"/>
        <v>0.95546666719999951</v>
      </c>
      <c r="D232" s="28">
        <v>0.85</v>
      </c>
      <c r="E232" s="45">
        <f>+inputs_S2!L226</f>
        <v>5.27</v>
      </c>
      <c r="F232" s="27">
        <f t="shared" si="29"/>
        <v>4.2800129357223975</v>
      </c>
      <c r="G232" s="29">
        <f t="shared" si="27"/>
        <v>1.6050048508958992</v>
      </c>
      <c r="H232" s="31" t="str">
        <f t="shared" si="31"/>
        <v/>
      </c>
      <c r="I232" s="31" t="str">
        <f t="shared" si="30"/>
        <v/>
      </c>
      <c r="J232" s="30" t="str">
        <f t="shared" si="32"/>
        <v/>
      </c>
      <c r="K232" s="31" t="str">
        <f t="shared" si="34"/>
        <v/>
      </c>
      <c r="L232" s="31" t="str">
        <f t="shared" si="33"/>
        <v/>
      </c>
      <c r="M232" s="30" t="str">
        <f t="shared" si="35"/>
        <v/>
      </c>
      <c r="P232" s="15"/>
      <c r="T232" s="18"/>
      <c r="U232" s="18"/>
      <c r="V232" s="18"/>
    </row>
    <row r="233" spans="1:22" ht="15.6" thickTop="1" thickBot="1" x14ac:dyDescent="0.4">
      <c r="A233" s="8">
        <f>inputs_S2!G227</f>
        <v>43155</v>
      </c>
      <c r="B233" s="44">
        <f>+inputs_S2!I227</f>
        <v>0.73062962999999959</v>
      </c>
      <c r="C233" s="27">
        <f t="shared" si="28"/>
        <v>0.95210666719999948</v>
      </c>
      <c r="D233" s="28">
        <v>0.85</v>
      </c>
      <c r="E233" s="45">
        <f>+inputs_S2!L227</f>
        <v>3.65</v>
      </c>
      <c r="F233" s="27">
        <f t="shared" si="29"/>
        <v>2.9539109349879982</v>
      </c>
      <c r="G233" s="29">
        <f t="shared" si="27"/>
        <v>1.1077166006204995</v>
      </c>
      <c r="H233" s="31" t="str">
        <f t="shared" si="31"/>
        <v/>
      </c>
      <c r="I233" s="31" t="str">
        <f t="shared" si="30"/>
        <v/>
      </c>
      <c r="J233" s="30" t="str">
        <f t="shared" si="32"/>
        <v/>
      </c>
      <c r="K233" s="31" t="str">
        <f t="shared" si="34"/>
        <v/>
      </c>
      <c r="L233" s="31" t="str">
        <f t="shared" si="33"/>
        <v/>
      </c>
      <c r="M233" s="30" t="str">
        <f t="shared" si="35"/>
        <v/>
      </c>
      <c r="P233" s="15"/>
      <c r="T233" s="18"/>
      <c r="U233" s="18"/>
      <c r="V233" s="18"/>
    </row>
    <row r="234" spans="1:22" ht="15.6" thickTop="1" thickBot="1" x14ac:dyDescent="0.4">
      <c r="A234" s="8">
        <f>inputs_S2!G228</f>
        <v>43156</v>
      </c>
      <c r="B234" s="44">
        <f>+inputs_S2!I228</f>
        <v>0.72829629666666618</v>
      </c>
      <c r="C234" s="27">
        <f t="shared" si="28"/>
        <v>0.94874666719999923</v>
      </c>
      <c r="D234" s="28">
        <v>0.85</v>
      </c>
      <c r="E234" s="45">
        <f>+inputs_S2!L228</f>
        <v>4.43</v>
      </c>
      <c r="F234" s="27">
        <f t="shared" si="29"/>
        <v>3.5725055753415966</v>
      </c>
      <c r="G234" s="29">
        <f t="shared" si="27"/>
        <v>1.3396895907530988</v>
      </c>
      <c r="H234" s="31">
        <f t="shared" si="31"/>
        <v>0.72349735476190424</v>
      </c>
      <c r="I234" s="31">
        <f t="shared" si="30"/>
        <v>0.94183619085714221</v>
      </c>
      <c r="J234" s="30">
        <f t="shared" si="32"/>
        <v>0.84999999999999987</v>
      </c>
      <c r="K234" s="31">
        <f t="shared" si="34"/>
        <v>33.549999999999997</v>
      </c>
      <c r="L234" s="31">
        <f t="shared" si="33"/>
        <v>26.846369183974861</v>
      </c>
      <c r="M234" s="30">
        <f t="shared" si="35"/>
        <v>10.067388443990573</v>
      </c>
      <c r="P234" s="15"/>
      <c r="T234" s="18"/>
      <c r="U234" s="18"/>
      <c r="V234" s="18"/>
    </row>
    <row r="235" spans="1:22" ht="15.6" thickTop="1" thickBot="1" x14ac:dyDescent="0.4">
      <c r="A235" s="8">
        <f>inputs_S2!G229</f>
        <v>43157</v>
      </c>
      <c r="B235" s="44">
        <f>+inputs_S2!I229</f>
        <v>0.72596296333333277</v>
      </c>
      <c r="C235" s="27">
        <f t="shared" si="28"/>
        <v>0.9453866671999992</v>
      </c>
      <c r="D235" s="28">
        <v>0.85</v>
      </c>
      <c r="E235" s="45">
        <f>+inputs_S2!L229</f>
        <v>4.2300000000000004</v>
      </c>
      <c r="F235" s="27">
        <f t="shared" si="29"/>
        <v>3.3991377619175971</v>
      </c>
      <c r="G235" s="29">
        <f t="shared" si="27"/>
        <v>1.2746766607190989</v>
      </c>
      <c r="H235" s="31" t="str">
        <f t="shared" si="31"/>
        <v/>
      </c>
      <c r="I235" s="31" t="str">
        <f t="shared" si="30"/>
        <v/>
      </c>
      <c r="J235" s="30" t="str">
        <f t="shared" si="32"/>
        <v/>
      </c>
      <c r="K235" s="31" t="str">
        <f t="shared" si="34"/>
        <v/>
      </c>
      <c r="L235" s="31" t="str">
        <f t="shared" si="33"/>
        <v/>
      </c>
      <c r="M235" s="30" t="str">
        <f t="shared" si="35"/>
        <v/>
      </c>
      <c r="P235" s="15"/>
      <c r="T235" s="18"/>
      <c r="U235" s="18"/>
      <c r="V235" s="18"/>
    </row>
    <row r="236" spans="1:22" ht="15.6" thickTop="1" thickBot="1" x14ac:dyDescent="0.4">
      <c r="A236" s="8">
        <f>inputs_S2!G230</f>
        <v>43158</v>
      </c>
      <c r="B236" s="44">
        <f>+inputs_S2!I230</f>
        <v>0.72362962999999936</v>
      </c>
      <c r="C236" s="27">
        <f t="shared" si="28"/>
        <v>0.94202666719999917</v>
      </c>
      <c r="D236" s="28">
        <v>0.85</v>
      </c>
      <c r="E236" s="45">
        <f>+inputs_S2!L230</f>
        <v>4.26</v>
      </c>
      <c r="F236" s="27">
        <f t="shared" si="29"/>
        <v>3.411078561931197</v>
      </c>
      <c r="G236" s="29">
        <f t="shared" si="27"/>
        <v>1.2791544607241989</v>
      </c>
      <c r="H236" s="31" t="str">
        <f t="shared" si="31"/>
        <v/>
      </c>
      <c r="I236" s="31" t="str">
        <f t="shared" si="30"/>
        <v/>
      </c>
      <c r="J236" s="30" t="str">
        <f t="shared" si="32"/>
        <v/>
      </c>
      <c r="K236" s="31" t="str">
        <f t="shared" si="34"/>
        <v/>
      </c>
      <c r="L236" s="31" t="str">
        <f t="shared" si="33"/>
        <v/>
      </c>
      <c r="M236" s="30" t="str">
        <f t="shared" si="35"/>
        <v/>
      </c>
      <c r="P236" s="15"/>
      <c r="T236" s="18"/>
      <c r="U236" s="18"/>
      <c r="V236" s="18"/>
    </row>
    <row r="237" spans="1:22" ht="15.6" thickTop="1" thickBot="1" x14ac:dyDescent="0.4">
      <c r="A237" s="8">
        <f>inputs_S2!G231</f>
        <v>43159</v>
      </c>
      <c r="B237" s="44">
        <f>+inputs_S2!I231</f>
        <v>0.72129629666666595</v>
      </c>
      <c r="C237" s="27">
        <f t="shared" si="28"/>
        <v>0.93866666719999892</v>
      </c>
      <c r="D237" s="28">
        <v>0.85</v>
      </c>
      <c r="E237" s="45">
        <f>+inputs_S2!L231</f>
        <v>4.67</v>
      </c>
      <c r="F237" s="27">
        <f t="shared" si="29"/>
        <v>3.7260373354503957</v>
      </c>
      <c r="G237" s="29">
        <f t="shared" si="27"/>
        <v>1.3972640007938986</v>
      </c>
      <c r="H237" s="31" t="str">
        <f t="shared" si="31"/>
        <v/>
      </c>
      <c r="I237" s="31" t="str">
        <f t="shared" si="30"/>
        <v/>
      </c>
      <c r="J237" s="30" t="str">
        <f t="shared" si="32"/>
        <v/>
      </c>
      <c r="K237" s="31" t="str">
        <f t="shared" si="34"/>
        <v/>
      </c>
      <c r="L237" s="31" t="str">
        <f t="shared" si="33"/>
        <v/>
      </c>
      <c r="M237" s="30" t="str">
        <f t="shared" si="35"/>
        <v/>
      </c>
      <c r="P237" s="15"/>
      <c r="T237" s="18"/>
      <c r="U237" s="18"/>
      <c r="V237" s="18"/>
    </row>
    <row r="238" spans="1:22" ht="15.6" thickTop="1" thickBot="1" x14ac:dyDescent="0.4">
      <c r="A238" s="8">
        <f>inputs_S2!G232</f>
        <v>43160</v>
      </c>
      <c r="B238" s="44">
        <f>+inputs_S2!I232</f>
        <v>0.71896296333333254</v>
      </c>
      <c r="C238" s="27">
        <f t="shared" si="28"/>
        <v>0.93530666719999889</v>
      </c>
      <c r="D238" s="28">
        <v>0.85</v>
      </c>
      <c r="E238" s="45">
        <f>+inputs_S2!L232</f>
        <v>4.54</v>
      </c>
      <c r="F238" s="27">
        <f t="shared" si="29"/>
        <v>3.6093484287247954</v>
      </c>
      <c r="G238" s="29">
        <f t="shared" si="27"/>
        <v>1.3535056607717983</v>
      </c>
      <c r="H238" s="31" t="str">
        <f t="shared" si="31"/>
        <v/>
      </c>
      <c r="I238" s="31" t="str">
        <f t="shared" si="30"/>
        <v/>
      </c>
      <c r="J238" s="30" t="str">
        <f t="shared" si="32"/>
        <v/>
      </c>
      <c r="K238" s="31" t="str">
        <f t="shared" si="34"/>
        <v/>
      </c>
      <c r="L238" s="31" t="str">
        <f t="shared" si="33"/>
        <v/>
      </c>
      <c r="M238" s="30" t="str">
        <f t="shared" si="35"/>
        <v/>
      </c>
      <c r="P238" s="15"/>
      <c r="T238" s="18"/>
      <c r="U238" s="18"/>
      <c r="V238" s="18"/>
    </row>
    <row r="239" spans="1:22" ht="15.6" thickTop="1" thickBot="1" x14ac:dyDescent="0.4">
      <c r="A239" s="8">
        <f>inputs_S2!G233</f>
        <v>43161</v>
      </c>
      <c r="B239" s="44">
        <f>+inputs_S2!I233</f>
        <v>0.71662962999999913</v>
      </c>
      <c r="C239" s="27">
        <f t="shared" si="28"/>
        <v>0.93194666719999864</v>
      </c>
      <c r="D239" s="28">
        <v>0.85</v>
      </c>
      <c r="E239" s="45">
        <f>+inputs_S2!L233</f>
        <v>3.85</v>
      </c>
      <c r="F239" s="27">
        <f t="shared" si="29"/>
        <v>3.0497954684119954</v>
      </c>
      <c r="G239" s="29">
        <f t="shared" si="27"/>
        <v>1.1436733006544983</v>
      </c>
      <c r="H239" s="31" t="str">
        <f t="shared" si="31"/>
        <v/>
      </c>
      <c r="I239" s="31" t="str">
        <f t="shared" si="30"/>
        <v/>
      </c>
      <c r="J239" s="30" t="str">
        <f t="shared" si="32"/>
        <v/>
      </c>
      <c r="K239" s="31" t="str">
        <f t="shared" si="34"/>
        <v/>
      </c>
      <c r="L239" s="31" t="str">
        <f t="shared" si="33"/>
        <v/>
      </c>
      <c r="M239" s="30" t="str">
        <f t="shared" si="35"/>
        <v/>
      </c>
      <c r="P239" s="15"/>
      <c r="T239" s="18"/>
      <c r="U239" s="18"/>
      <c r="V239" s="18"/>
    </row>
    <row r="240" spans="1:22" ht="15.6" thickTop="1" thickBot="1" x14ac:dyDescent="0.4">
      <c r="A240" s="8">
        <f>inputs_S2!G234</f>
        <v>43162</v>
      </c>
      <c r="B240" s="44">
        <f>+inputs_S2!I234</f>
        <v>0.71429629666666572</v>
      </c>
      <c r="C240" s="27">
        <f t="shared" si="28"/>
        <v>0.92858666719999861</v>
      </c>
      <c r="D240" s="28">
        <v>0.85</v>
      </c>
      <c r="E240" s="45">
        <f>+inputs_S2!L234</f>
        <v>3.13</v>
      </c>
      <c r="F240" s="27">
        <f t="shared" si="29"/>
        <v>2.4705048280855961</v>
      </c>
      <c r="G240" s="29">
        <f t="shared" si="27"/>
        <v>0.9264393105320986</v>
      </c>
      <c r="H240" s="31" t="str">
        <f t="shared" si="31"/>
        <v/>
      </c>
      <c r="I240" s="31" t="str">
        <f t="shared" si="30"/>
        <v/>
      </c>
      <c r="J240" s="30" t="str">
        <f t="shared" si="32"/>
        <v/>
      </c>
      <c r="K240" s="31" t="str">
        <f t="shared" si="34"/>
        <v/>
      </c>
      <c r="L240" s="31" t="str">
        <f t="shared" si="33"/>
        <v/>
      </c>
      <c r="M240" s="30" t="str">
        <f t="shared" si="35"/>
        <v/>
      </c>
      <c r="P240" s="15"/>
      <c r="T240" s="18"/>
      <c r="U240" s="18"/>
      <c r="V240" s="18"/>
    </row>
    <row r="241" spans="1:22" ht="15.6" thickTop="1" thickBot="1" x14ac:dyDescent="0.4">
      <c r="A241" s="8">
        <f>inputs_S2!G235</f>
        <v>43163</v>
      </c>
      <c r="B241" s="44">
        <f>+inputs_S2!I235</f>
        <v>0.71196296333333231</v>
      </c>
      <c r="C241" s="27">
        <f t="shared" si="28"/>
        <v>0.92522666719999858</v>
      </c>
      <c r="D241" s="28">
        <v>0.85</v>
      </c>
      <c r="E241" s="45">
        <f>+inputs_S2!L235</f>
        <v>4.3499999999999996</v>
      </c>
      <c r="F241" s="27">
        <f t="shared" si="29"/>
        <v>3.4210256019719942</v>
      </c>
      <c r="G241" s="29">
        <f t="shared" si="27"/>
        <v>1.2828846007394978</v>
      </c>
      <c r="H241" s="31">
        <f t="shared" si="31"/>
        <v>0.71896296333333254</v>
      </c>
      <c r="I241" s="31">
        <f t="shared" si="30"/>
        <v>0.93530666719999889</v>
      </c>
      <c r="J241" s="30">
        <f t="shared" si="32"/>
        <v>0.84999999999999987</v>
      </c>
      <c r="K241" s="31">
        <f t="shared" si="34"/>
        <v>29.03</v>
      </c>
      <c r="L241" s="31">
        <f t="shared" si="33"/>
        <v>23.086927986493571</v>
      </c>
      <c r="M241" s="30">
        <f t="shared" si="35"/>
        <v>8.6575979949350899</v>
      </c>
      <c r="P241" s="15"/>
      <c r="T241" s="18"/>
      <c r="U241" s="18"/>
      <c r="V241" s="18"/>
    </row>
    <row r="242" spans="1:22" ht="15.6" thickTop="1" thickBot="1" x14ac:dyDescent="0.4">
      <c r="A242" s="8">
        <f>inputs_S2!G236</f>
        <v>43164</v>
      </c>
      <c r="B242" s="44">
        <f>+inputs_S2!I236</f>
        <v>0.70962962999999901</v>
      </c>
      <c r="C242" s="27">
        <f t="shared" si="28"/>
        <v>0.92186666719999855</v>
      </c>
      <c r="D242" s="28">
        <v>0.85</v>
      </c>
      <c r="E242" s="45">
        <f>+inputs_S2!L236</f>
        <v>4.1399999999999997</v>
      </c>
      <c r="F242" s="27">
        <f t="shared" si="29"/>
        <v>3.2440488018767941</v>
      </c>
      <c r="G242" s="29">
        <f t="shared" si="27"/>
        <v>1.2165183007037979</v>
      </c>
      <c r="H242" s="31" t="str">
        <f t="shared" si="31"/>
        <v/>
      </c>
      <c r="I242" s="31" t="str">
        <f t="shared" si="30"/>
        <v/>
      </c>
      <c r="J242" s="30" t="str">
        <f t="shared" si="32"/>
        <v/>
      </c>
      <c r="K242" s="31" t="str">
        <f t="shared" si="34"/>
        <v/>
      </c>
      <c r="L242" s="31" t="str">
        <f t="shared" si="33"/>
        <v/>
      </c>
      <c r="M242" s="30" t="str">
        <f t="shared" si="35"/>
        <v/>
      </c>
      <c r="P242" s="15"/>
      <c r="T242" s="18"/>
      <c r="U242" s="18"/>
      <c r="V242" s="18"/>
    </row>
    <row r="243" spans="1:22" ht="15.6" thickTop="1" thickBot="1" x14ac:dyDescent="0.4">
      <c r="A243" s="8">
        <f>inputs_S2!G237</f>
        <v>43165</v>
      </c>
      <c r="B243" s="44">
        <f>+inputs_S2!I237</f>
        <v>0.71585185266666584</v>
      </c>
      <c r="C243" s="27">
        <f t="shared" si="28"/>
        <v>0.9308266678399989</v>
      </c>
      <c r="D243" s="28">
        <v>0.85</v>
      </c>
      <c r="E243" s="45">
        <f>+inputs_S2!L237</f>
        <v>3.3</v>
      </c>
      <c r="F243" s="27">
        <f t="shared" si="29"/>
        <v>2.6109688032911968</v>
      </c>
      <c r="G243" s="29">
        <f t="shared" si="27"/>
        <v>0.97911330123419882</v>
      </c>
      <c r="H243" s="31" t="str">
        <f t="shared" si="31"/>
        <v/>
      </c>
      <c r="I243" s="31" t="str">
        <f t="shared" si="30"/>
        <v/>
      </c>
      <c r="J243" s="30" t="str">
        <f t="shared" si="32"/>
        <v/>
      </c>
      <c r="K243" s="31" t="str">
        <f t="shared" si="34"/>
        <v/>
      </c>
      <c r="L243" s="31" t="str">
        <f t="shared" si="33"/>
        <v/>
      </c>
      <c r="M243" s="30" t="str">
        <f t="shared" si="35"/>
        <v/>
      </c>
      <c r="P243" s="15"/>
      <c r="T243" s="18"/>
      <c r="U243" s="18"/>
      <c r="V243" s="18"/>
    </row>
    <row r="244" spans="1:22" ht="15.6" thickTop="1" thickBot="1" x14ac:dyDescent="0.4">
      <c r="A244" s="8">
        <f>inputs_S2!G238</f>
        <v>43166</v>
      </c>
      <c r="B244" s="44">
        <f>+inputs_S2!I238</f>
        <v>0.72207407533333268</v>
      </c>
      <c r="C244" s="27">
        <f t="shared" si="28"/>
        <v>0.93978666847999903</v>
      </c>
      <c r="D244" s="28">
        <v>0.85</v>
      </c>
      <c r="E244" s="45">
        <f>+inputs_S2!L238</f>
        <v>4.2300000000000004</v>
      </c>
      <c r="F244" s="27">
        <f t="shared" si="29"/>
        <v>3.3790029665198369</v>
      </c>
      <c r="G244" s="29">
        <f t="shared" si="27"/>
        <v>1.2671261124449389</v>
      </c>
      <c r="H244" s="31" t="str">
        <f t="shared" si="31"/>
        <v/>
      </c>
      <c r="I244" s="31" t="str">
        <f t="shared" si="30"/>
        <v/>
      </c>
      <c r="J244" s="30" t="str">
        <f t="shared" si="32"/>
        <v/>
      </c>
      <c r="K244" s="31" t="str">
        <f t="shared" si="34"/>
        <v/>
      </c>
      <c r="L244" s="31" t="str">
        <f t="shared" si="33"/>
        <v/>
      </c>
      <c r="M244" s="30" t="str">
        <f t="shared" si="35"/>
        <v/>
      </c>
      <c r="P244" s="15"/>
      <c r="T244" s="18"/>
      <c r="U244" s="18"/>
      <c r="V244" s="18"/>
    </row>
    <row r="245" spans="1:22" ht="15.6" thickTop="1" thickBot="1" x14ac:dyDescent="0.4">
      <c r="A245" s="8">
        <f>inputs_S2!G239</f>
        <v>43167</v>
      </c>
      <c r="B245" s="44">
        <f>+inputs_S2!I239</f>
        <v>0.72829629799999951</v>
      </c>
      <c r="C245" s="27">
        <f t="shared" si="28"/>
        <v>0.94874666911999939</v>
      </c>
      <c r="D245" s="28">
        <v>0.85</v>
      </c>
      <c r="E245" s="45">
        <f>+inputs_S2!L239</f>
        <v>4.41</v>
      </c>
      <c r="F245" s="27">
        <f t="shared" si="29"/>
        <v>3.5563768891963177</v>
      </c>
      <c r="G245" s="29">
        <f t="shared" si="27"/>
        <v>1.3336413334486192</v>
      </c>
      <c r="H245" s="31" t="str">
        <f t="shared" si="31"/>
        <v/>
      </c>
      <c r="I245" s="31" t="str">
        <f t="shared" si="30"/>
        <v/>
      </c>
      <c r="J245" s="30" t="str">
        <f t="shared" si="32"/>
        <v/>
      </c>
      <c r="K245" s="31" t="str">
        <f t="shared" si="34"/>
        <v/>
      </c>
      <c r="L245" s="31" t="str">
        <f t="shared" si="33"/>
        <v/>
      </c>
      <c r="M245" s="30" t="str">
        <f t="shared" si="35"/>
        <v/>
      </c>
      <c r="P245" s="15"/>
      <c r="T245" s="18"/>
      <c r="U245" s="18"/>
      <c r="V245" s="18"/>
    </row>
    <row r="246" spans="1:22" ht="15.6" thickTop="1" thickBot="1" x14ac:dyDescent="0.4">
      <c r="A246" s="8">
        <f>inputs_S2!G240</f>
        <v>43168</v>
      </c>
      <c r="B246" s="44">
        <f>+inputs_S2!I240</f>
        <v>0.73451852066666634</v>
      </c>
      <c r="C246" s="27">
        <f t="shared" si="28"/>
        <v>0.95770666975999952</v>
      </c>
      <c r="D246" s="28">
        <v>0.85</v>
      </c>
      <c r="E246" s="45">
        <f>+inputs_S2!L240</f>
        <v>4.6100000000000003</v>
      </c>
      <c r="F246" s="27">
        <f t="shared" si="29"/>
        <v>3.7527735854545581</v>
      </c>
      <c r="G246" s="29">
        <f t="shared" si="27"/>
        <v>1.4072900945454594</v>
      </c>
      <c r="H246" s="31" t="str">
        <f t="shared" si="31"/>
        <v/>
      </c>
      <c r="I246" s="31" t="str">
        <f t="shared" si="30"/>
        <v/>
      </c>
      <c r="J246" s="30" t="str">
        <f t="shared" si="32"/>
        <v/>
      </c>
      <c r="K246" s="31" t="str">
        <f t="shared" si="34"/>
        <v/>
      </c>
      <c r="L246" s="31" t="str">
        <f t="shared" si="33"/>
        <v/>
      </c>
      <c r="M246" s="30" t="str">
        <f t="shared" si="35"/>
        <v/>
      </c>
      <c r="P246" s="15"/>
      <c r="T246" s="18"/>
      <c r="U246" s="18"/>
      <c r="V246" s="18"/>
    </row>
    <row r="247" spans="1:22" ht="15.6" thickTop="1" thickBot="1" x14ac:dyDescent="0.4">
      <c r="A247" s="8">
        <f>inputs_S2!G241</f>
        <v>43169</v>
      </c>
      <c r="B247" s="44">
        <f>+inputs_S2!I241</f>
        <v>0.74074074333333295</v>
      </c>
      <c r="C247" s="27">
        <f t="shared" si="28"/>
        <v>0.96666667039999943</v>
      </c>
      <c r="D247" s="28">
        <v>0.85</v>
      </c>
      <c r="E247" s="45">
        <f>+inputs_S2!L241</f>
        <v>4.97</v>
      </c>
      <c r="F247" s="27">
        <f t="shared" si="29"/>
        <v>4.0836833491047972</v>
      </c>
      <c r="G247" s="29">
        <f t="shared" si="27"/>
        <v>1.531381255914299</v>
      </c>
      <c r="H247" s="31" t="str">
        <f t="shared" si="31"/>
        <v/>
      </c>
      <c r="I247" s="31" t="str">
        <f t="shared" si="30"/>
        <v/>
      </c>
      <c r="J247" s="30" t="str">
        <f t="shared" si="32"/>
        <v/>
      </c>
      <c r="K247" s="31" t="str">
        <f t="shared" si="34"/>
        <v/>
      </c>
      <c r="L247" s="31" t="str">
        <f t="shared" si="33"/>
        <v/>
      </c>
      <c r="M247" s="30" t="str">
        <f t="shared" si="35"/>
        <v/>
      </c>
      <c r="P247" s="15"/>
      <c r="T247" s="18"/>
      <c r="U247" s="18"/>
      <c r="V247" s="18"/>
    </row>
    <row r="248" spans="1:22" ht="15.6" thickTop="1" thickBot="1" x14ac:dyDescent="0.4">
      <c r="A248" s="8">
        <f>inputs_S2!G242</f>
        <v>43170</v>
      </c>
      <c r="B248" s="44">
        <f>+inputs_S2!I242</f>
        <v>0.73888889066666619</v>
      </c>
      <c r="C248" s="27">
        <f t="shared" si="28"/>
        <v>0.9640000025599994</v>
      </c>
      <c r="D248" s="28">
        <v>0.85</v>
      </c>
      <c r="E248" s="45">
        <f>+inputs_S2!L242</f>
        <v>5.15</v>
      </c>
      <c r="F248" s="27">
        <f t="shared" si="29"/>
        <v>4.2199100112063981</v>
      </c>
      <c r="G248" s="29">
        <f t="shared" si="27"/>
        <v>1.5824662542023993</v>
      </c>
      <c r="H248" s="31">
        <f t="shared" si="31"/>
        <v>0.72714285866666606</v>
      </c>
      <c r="I248" s="31">
        <f t="shared" si="30"/>
        <v>0.94708571647999928</v>
      </c>
      <c r="J248" s="30">
        <f t="shared" si="32"/>
        <v>0.84999999999999987</v>
      </c>
      <c r="K248" s="31">
        <f t="shared" si="34"/>
        <v>30.809999999999995</v>
      </c>
      <c r="L248" s="31">
        <f t="shared" si="33"/>
        <v>24.8467644066499</v>
      </c>
      <c r="M248" s="30">
        <f t="shared" si="35"/>
        <v>9.3175366524937129</v>
      </c>
      <c r="P248" s="15"/>
      <c r="T248" s="18"/>
      <c r="U248" s="18"/>
      <c r="V248" s="18"/>
    </row>
    <row r="249" spans="1:22" ht="15.6" thickTop="1" thickBot="1" x14ac:dyDescent="0.4">
      <c r="A249" s="8">
        <f>inputs_S2!G243</f>
        <v>43171</v>
      </c>
      <c r="B249" s="44">
        <f>+inputs_S2!I243</f>
        <v>0.73703703799999942</v>
      </c>
      <c r="C249" s="27">
        <f t="shared" si="28"/>
        <v>0.96133333471999916</v>
      </c>
      <c r="D249" s="28">
        <v>0.85</v>
      </c>
      <c r="E249" s="45">
        <f>+inputs_S2!L243</f>
        <v>4.33</v>
      </c>
      <c r="F249" s="27">
        <f t="shared" si="29"/>
        <v>3.5381873384369564</v>
      </c>
      <c r="G249" s="29">
        <f t="shared" si="27"/>
        <v>1.3268202519138588</v>
      </c>
      <c r="H249" s="31" t="str">
        <f t="shared" si="31"/>
        <v/>
      </c>
      <c r="I249" s="31" t="str">
        <f t="shared" si="30"/>
        <v/>
      </c>
      <c r="J249" s="30" t="str">
        <f t="shared" si="32"/>
        <v/>
      </c>
      <c r="K249" s="31" t="str">
        <f t="shared" si="34"/>
        <v/>
      </c>
      <c r="L249" s="31" t="str">
        <f t="shared" si="33"/>
        <v/>
      </c>
      <c r="M249" s="30" t="str">
        <f t="shared" si="35"/>
        <v/>
      </c>
      <c r="P249" s="15"/>
      <c r="T249" s="18"/>
      <c r="U249" s="18"/>
      <c r="V249" s="18"/>
    </row>
    <row r="250" spans="1:22" ht="15.6" thickTop="1" thickBot="1" x14ac:dyDescent="0.4">
      <c r="A250" s="8">
        <f>inputs_S2!G244</f>
        <v>43172</v>
      </c>
      <c r="B250" s="44">
        <f>+inputs_S2!I244</f>
        <v>0.73518518533333266</v>
      </c>
      <c r="C250" s="27">
        <f t="shared" si="28"/>
        <v>0.95866666687999891</v>
      </c>
      <c r="D250" s="28">
        <v>0.85</v>
      </c>
      <c r="E250" s="45">
        <f>+inputs_S2!L244</f>
        <v>4.38</v>
      </c>
      <c r="F250" s="27">
        <f t="shared" si="29"/>
        <v>3.5691160007942355</v>
      </c>
      <c r="G250" s="29">
        <f t="shared" si="27"/>
        <v>1.3384185002978384</v>
      </c>
      <c r="H250" s="31" t="str">
        <f t="shared" si="31"/>
        <v/>
      </c>
      <c r="I250" s="31" t="str">
        <f t="shared" si="30"/>
        <v/>
      </c>
      <c r="J250" s="30" t="str">
        <f t="shared" si="32"/>
        <v/>
      </c>
      <c r="K250" s="31" t="str">
        <f t="shared" si="34"/>
        <v/>
      </c>
      <c r="L250" s="31" t="str">
        <f t="shared" si="33"/>
        <v/>
      </c>
      <c r="M250" s="30" t="str">
        <f t="shared" si="35"/>
        <v/>
      </c>
      <c r="P250" s="15"/>
      <c r="T250" s="18"/>
      <c r="U250" s="18"/>
      <c r="V250" s="18"/>
    </row>
    <row r="251" spans="1:22" ht="15.6" thickTop="1" thickBot="1" x14ac:dyDescent="0.4">
      <c r="A251" s="8">
        <f>inputs_S2!G245</f>
        <v>43173</v>
      </c>
      <c r="B251" s="44">
        <f>+inputs_S2!I245</f>
        <v>0.73333333266666589</v>
      </c>
      <c r="C251" s="27">
        <f t="shared" si="28"/>
        <v>0.95599999903999888</v>
      </c>
      <c r="D251" s="28">
        <v>0.85</v>
      </c>
      <c r="E251" s="45">
        <f>+inputs_S2!L245</f>
        <v>5.24</v>
      </c>
      <c r="F251" s="27">
        <f t="shared" si="29"/>
        <v>4.2580239957241552</v>
      </c>
      <c r="G251" s="29">
        <f t="shared" si="27"/>
        <v>1.5967589983965582</v>
      </c>
      <c r="H251" s="31" t="str">
        <f t="shared" si="31"/>
        <v/>
      </c>
      <c r="I251" s="31" t="str">
        <f t="shared" si="30"/>
        <v/>
      </c>
      <c r="J251" s="30" t="str">
        <f t="shared" si="32"/>
        <v/>
      </c>
      <c r="K251" s="31" t="str">
        <f t="shared" si="34"/>
        <v/>
      </c>
      <c r="L251" s="31" t="str">
        <f t="shared" si="33"/>
        <v/>
      </c>
      <c r="M251" s="30" t="str">
        <f t="shared" si="35"/>
        <v/>
      </c>
      <c r="P251" s="15"/>
      <c r="T251" s="18"/>
      <c r="U251" s="18"/>
      <c r="V251" s="18"/>
    </row>
    <row r="252" spans="1:22" ht="15.6" thickTop="1" thickBot="1" x14ac:dyDescent="0.4">
      <c r="A252" s="8">
        <f>inputs_S2!G246</f>
        <v>43174</v>
      </c>
      <c r="B252" s="44">
        <f>+inputs_S2!I246</f>
        <v>0.73148147999999902</v>
      </c>
      <c r="C252" s="27">
        <f t="shared" si="28"/>
        <v>0.95333333119999863</v>
      </c>
      <c r="D252" s="28">
        <v>0.85</v>
      </c>
      <c r="E252" s="45">
        <f>+inputs_S2!L246</f>
        <v>5</v>
      </c>
      <c r="F252" s="27">
        <f t="shared" si="29"/>
        <v>4.051666657599994</v>
      </c>
      <c r="G252" s="29">
        <f t="shared" si="27"/>
        <v>1.5193749965999979</v>
      </c>
      <c r="H252" s="31" t="str">
        <f t="shared" si="31"/>
        <v/>
      </c>
      <c r="I252" s="31" t="str">
        <f t="shared" si="30"/>
        <v/>
      </c>
      <c r="J252" s="30" t="str">
        <f t="shared" si="32"/>
        <v/>
      </c>
      <c r="K252" s="31" t="str">
        <f t="shared" si="34"/>
        <v/>
      </c>
      <c r="L252" s="31" t="str">
        <f t="shared" si="33"/>
        <v/>
      </c>
      <c r="M252" s="30" t="str">
        <f t="shared" si="35"/>
        <v/>
      </c>
      <c r="P252" s="15"/>
      <c r="T252" s="18"/>
      <c r="U252" s="18"/>
      <c r="V252" s="18"/>
    </row>
    <row r="253" spans="1:22" ht="15.6" thickTop="1" thickBot="1" x14ac:dyDescent="0.4">
      <c r="A253" s="8">
        <f>inputs_S2!G247</f>
        <v>43175</v>
      </c>
      <c r="B253" s="44">
        <f>+inputs_S2!I247</f>
        <v>0.73081481399999926</v>
      </c>
      <c r="C253" s="27">
        <f t="shared" si="28"/>
        <v>0.95237333215999886</v>
      </c>
      <c r="D253" s="28">
        <v>0.85</v>
      </c>
      <c r="E253" s="45">
        <f>+inputs_S2!L247</f>
        <v>4.17</v>
      </c>
      <c r="F253" s="27">
        <f t="shared" si="29"/>
        <v>3.3756872758411158</v>
      </c>
      <c r="G253" s="29">
        <f t="shared" si="27"/>
        <v>1.2658827284404186</v>
      </c>
      <c r="H253" s="31" t="str">
        <f t="shared" si="31"/>
        <v/>
      </c>
      <c r="I253" s="31" t="str">
        <f t="shared" si="30"/>
        <v/>
      </c>
      <c r="J253" s="30" t="str">
        <f t="shared" si="32"/>
        <v/>
      </c>
      <c r="K253" s="31" t="str">
        <f t="shared" si="34"/>
        <v/>
      </c>
      <c r="L253" s="31" t="str">
        <f t="shared" si="33"/>
        <v/>
      </c>
      <c r="M253" s="30" t="str">
        <f t="shared" si="35"/>
        <v/>
      </c>
      <c r="P253" s="15"/>
      <c r="T253" s="18"/>
      <c r="U253" s="18"/>
      <c r="V253" s="18"/>
    </row>
    <row r="254" spans="1:22" ht="15.6" thickTop="1" thickBot="1" x14ac:dyDescent="0.4">
      <c r="A254" s="8">
        <f>inputs_S2!G248</f>
        <v>43176</v>
      </c>
      <c r="B254" s="44">
        <f>+inputs_S2!I248</f>
        <v>0.7301481479999995</v>
      </c>
      <c r="C254" s="27">
        <f t="shared" si="28"/>
        <v>0.95141333311999932</v>
      </c>
      <c r="D254" s="28">
        <v>0.85</v>
      </c>
      <c r="E254" s="45">
        <f>+inputs_S2!L248</f>
        <v>4.93</v>
      </c>
      <c r="F254" s="27">
        <f t="shared" si="29"/>
        <v>3.9868975724393572</v>
      </c>
      <c r="G254" s="29">
        <f t="shared" si="27"/>
        <v>1.4950865896647589</v>
      </c>
      <c r="H254" s="31" t="str">
        <f t="shared" si="31"/>
        <v/>
      </c>
      <c r="I254" s="31" t="str">
        <f t="shared" si="30"/>
        <v/>
      </c>
      <c r="J254" s="30" t="str">
        <f t="shared" si="32"/>
        <v/>
      </c>
      <c r="K254" s="31" t="str">
        <f t="shared" si="34"/>
        <v/>
      </c>
      <c r="L254" s="31" t="str">
        <f t="shared" si="33"/>
        <v/>
      </c>
      <c r="M254" s="30" t="str">
        <f t="shared" si="35"/>
        <v/>
      </c>
      <c r="P254" s="15"/>
      <c r="T254" s="18"/>
      <c r="U254" s="18"/>
      <c r="V254" s="18"/>
    </row>
    <row r="255" spans="1:22" ht="15.6" thickTop="1" thickBot="1" x14ac:dyDescent="0.4">
      <c r="A255" s="8">
        <f>inputs_S2!G249</f>
        <v>43177</v>
      </c>
      <c r="B255" s="44">
        <f>+inputs_S2!I249</f>
        <v>0.72948148199999974</v>
      </c>
      <c r="C255" s="27">
        <f t="shared" si="28"/>
        <v>0.95045333407999955</v>
      </c>
      <c r="D255" s="28">
        <v>0.85</v>
      </c>
      <c r="E255" s="45">
        <f>+inputs_S2!L249</f>
        <v>4.6399999999999997</v>
      </c>
      <c r="F255" s="27">
        <f t="shared" si="29"/>
        <v>3.7485879496115175</v>
      </c>
      <c r="G255" s="29">
        <f t="shared" si="27"/>
        <v>1.4057204811043191</v>
      </c>
      <c r="H255" s="31">
        <f t="shared" si="31"/>
        <v>0.73249735428571372</v>
      </c>
      <c r="I255" s="31">
        <f t="shared" si="30"/>
        <v>0.95479619017142769</v>
      </c>
      <c r="J255" s="30">
        <f t="shared" si="32"/>
        <v>0.84999999999999987</v>
      </c>
      <c r="K255" s="31">
        <f t="shared" si="34"/>
        <v>32.690000000000005</v>
      </c>
      <c r="L255" s="31">
        <f t="shared" si="33"/>
        <v>26.528166790447333</v>
      </c>
      <c r="M255" s="30">
        <f t="shared" si="35"/>
        <v>9.9480625464177503</v>
      </c>
      <c r="P255" s="15"/>
      <c r="T255" s="18"/>
      <c r="U255" s="18"/>
      <c r="V255" s="18"/>
    </row>
    <row r="256" spans="1:22" ht="15.6" thickTop="1" thickBot="1" x14ac:dyDescent="0.4">
      <c r="A256" s="8">
        <f>inputs_S2!G250</f>
        <v>43178</v>
      </c>
      <c r="B256" s="44">
        <f>+inputs_S2!I250</f>
        <v>0.72881481599999998</v>
      </c>
      <c r="C256" s="27">
        <f t="shared" si="28"/>
        <v>0.94949333504</v>
      </c>
      <c r="D256" s="28">
        <v>0.85</v>
      </c>
      <c r="E256" s="45">
        <f>+inputs_S2!L250</f>
        <v>4.3600000000000003</v>
      </c>
      <c r="F256" s="27">
        <f t="shared" si="29"/>
        <v>3.5188222996582401</v>
      </c>
      <c r="G256" s="29">
        <f t="shared" si="27"/>
        <v>1.3195583623718401</v>
      </c>
      <c r="H256" s="31" t="str">
        <f t="shared" si="31"/>
        <v/>
      </c>
      <c r="I256" s="31" t="str">
        <f t="shared" si="30"/>
        <v/>
      </c>
      <c r="J256" s="30" t="str">
        <f t="shared" si="32"/>
        <v/>
      </c>
      <c r="K256" s="31" t="str">
        <f t="shared" si="34"/>
        <v/>
      </c>
      <c r="L256" s="31" t="str">
        <f t="shared" si="33"/>
        <v/>
      </c>
      <c r="M256" s="30" t="str">
        <f t="shared" si="35"/>
        <v/>
      </c>
      <c r="P256" s="15"/>
      <c r="T256" s="18"/>
      <c r="U256" s="18"/>
      <c r="V256" s="18"/>
    </row>
    <row r="257" spans="1:22" ht="15.6" thickTop="1" thickBot="1" x14ac:dyDescent="0.4">
      <c r="A257" s="8">
        <f>inputs_S2!G251</f>
        <v>43179</v>
      </c>
      <c r="B257" s="44">
        <f>+inputs_S2!I251</f>
        <v>0.72814814999999999</v>
      </c>
      <c r="C257" s="27">
        <f t="shared" si="28"/>
        <v>0.948533336</v>
      </c>
      <c r="D257" s="28">
        <v>0.85</v>
      </c>
      <c r="E257" s="45">
        <f>+inputs_S2!L251</f>
        <v>4.4000000000000004</v>
      </c>
      <c r="F257" s="27">
        <f t="shared" si="29"/>
        <v>3.5475146766400005</v>
      </c>
      <c r="G257" s="29">
        <f t="shared" si="27"/>
        <v>1.3303180037400002</v>
      </c>
      <c r="H257" s="31" t="str">
        <f t="shared" si="31"/>
        <v/>
      </c>
      <c r="I257" s="31" t="str">
        <f t="shared" si="30"/>
        <v/>
      </c>
      <c r="J257" s="30" t="str">
        <f t="shared" si="32"/>
        <v/>
      </c>
      <c r="K257" s="31" t="str">
        <f t="shared" si="34"/>
        <v/>
      </c>
      <c r="L257" s="31" t="str">
        <f t="shared" si="33"/>
        <v/>
      </c>
      <c r="M257" s="30" t="str">
        <f t="shared" si="35"/>
        <v/>
      </c>
      <c r="P257" s="15"/>
      <c r="T257" s="18"/>
      <c r="U257" s="18"/>
      <c r="V257" s="18"/>
    </row>
    <row r="258" spans="1:22" ht="15.6" thickTop="1" thickBot="1" x14ac:dyDescent="0.4">
      <c r="A258" s="8">
        <f>inputs_S2!G252</f>
        <v>43180</v>
      </c>
      <c r="B258" s="44">
        <f>+inputs_S2!I252</f>
        <v>0.72792592733333317</v>
      </c>
      <c r="C258" s="27">
        <f t="shared" si="28"/>
        <v>0.94821333535999985</v>
      </c>
      <c r="D258" s="28">
        <v>0.85</v>
      </c>
      <c r="E258" s="45">
        <f>+inputs_S2!L252</f>
        <v>3.8</v>
      </c>
      <c r="F258" s="27">
        <f t="shared" si="29"/>
        <v>3.0627290732127994</v>
      </c>
      <c r="G258" s="29">
        <f t="shared" si="27"/>
        <v>1.1485234024547999</v>
      </c>
      <c r="H258" s="31" t="str">
        <f t="shared" si="31"/>
        <v/>
      </c>
      <c r="I258" s="31" t="str">
        <f t="shared" si="30"/>
        <v/>
      </c>
      <c r="J258" s="30" t="str">
        <f t="shared" si="32"/>
        <v/>
      </c>
      <c r="K258" s="31" t="str">
        <f t="shared" si="34"/>
        <v/>
      </c>
      <c r="L258" s="31" t="str">
        <f t="shared" si="33"/>
        <v/>
      </c>
      <c r="M258" s="30" t="str">
        <f t="shared" si="35"/>
        <v/>
      </c>
      <c r="P258" s="15"/>
      <c r="T258" s="18"/>
      <c r="U258" s="18"/>
      <c r="V258" s="18"/>
    </row>
    <row r="259" spans="1:22" ht="15.6" thickTop="1" thickBot="1" x14ac:dyDescent="0.4">
      <c r="A259" s="8">
        <f>inputs_S2!G253</f>
        <v>43181</v>
      </c>
      <c r="B259" s="44">
        <f>+inputs_S2!I253</f>
        <v>0.72770370466666634</v>
      </c>
      <c r="C259" s="27">
        <f t="shared" si="28"/>
        <v>0.94789333471999948</v>
      </c>
      <c r="D259" s="28">
        <v>0.85</v>
      </c>
      <c r="E259" s="45">
        <f>+inputs_S2!L253</f>
        <v>5.2</v>
      </c>
      <c r="F259" s="27">
        <f t="shared" si="29"/>
        <v>4.1896885394623977</v>
      </c>
      <c r="G259" s="29">
        <f t="shared" si="27"/>
        <v>1.5711332022983993</v>
      </c>
      <c r="H259" s="31" t="str">
        <f t="shared" si="31"/>
        <v/>
      </c>
      <c r="I259" s="31" t="str">
        <f t="shared" si="30"/>
        <v/>
      </c>
      <c r="J259" s="30" t="str">
        <f t="shared" si="32"/>
        <v/>
      </c>
      <c r="K259" s="31" t="str">
        <f t="shared" si="34"/>
        <v/>
      </c>
      <c r="L259" s="31" t="str">
        <f t="shared" si="33"/>
        <v/>
      </c>
      <c r="M259" s="30" t="str">
        <f t="shared" si="35"/>
        <v/>
      </c>
      <c r="P259" s="15"/>
      <c r="T259" s="18"/>
      <c r="U259" s="18"/>
      <c r="V259" s="18"/>
    </row>
    <row r="260" spans="1:22" ht="15.6" thickTop="1" thickBot="1" x14ac:dyDescent="0.4">
      <c r="A260" s="8">
        <f>inputs_S2!G254</f>
        <v>43182</v>
      </c>
      <c r="B260" s="44">
        <f>+inputs_S2!I254</f>
        <v>0.72748148199999951</v>
      </c>
      <c r="C260" s="27">
        <f t="shared" si="28"/>
        <v>0.94757333407999933</v>
      </c>
      <c r="D260" s="28">
        <v>0.85</v>
      </c>
      <c r="E260" s="45">
        <f>+inputs_S2!L254</f>
        <v>4.54</v>
      </c>
      <c r="F260" s="27">
        <f t="shared" si="29"/>
        <v>3.6566854962147173</v>
      </c>
      <c r="G260" s="29">
        <f t="shared" si="27"/>
        <v>1.371257061080519</v>
      </c>
      <c r="H260" s="31" t="str">
        <f t="shared" si="31"/>
        <v/>
      </c>
      <c r="I260" s="31" t="str">
        <f t="shared" si="30"/>
        <v/>
      </c>
      <c r="J260" s="30" t="str">
        <f t="shared" si="32"/>
        <v/>
      </c>
      <c r="K260" s="31" t="str">
        <f t="shared" si="34"/>
        <v/>
      </c>
      <c r="L260" s="31" t="str">
        <f t="shared" si="33"/>
        <v/>
      </c>
      <c r="M260" s="30" t="str">
        <f t="shared" si="35"/>
        <v/>
      </c>
      <c r="P260" s="15"/>
      <c r="T260" s="18"/>
      <c r="U260" s="18"/>
      <c r="V260" s="18"/>
    </row>
    <row r="261" spans="1:22" ht="15.6" thickTop="1" thickBot="1" x14ac:dyDescent="0.4">
      <c r="A261" s="8">
        <f>inputs_S2!G255</f>
        <v>43183</v>
      </c>
      <c r="B261" s="44">
        <f>+inputs_S2!I255</f>
        <v>0.72725925933333269</v>
      </c>
      <c r="C261" s="27">
        <f t="shared" si="28"/>
        <v>0.94725333343999896</v>
      </c>
      <c r="D261" s="28">
        <v>0.85</v>
      </c>
      <c r="E261" s="45">
        <f>+inputs_S2!L255</f>
        <v>4.6399999999999997</v>
      </c>
      <c r="F261" s="27">
        <f t="shared" si="29"/>
        <v>3.7359671470873557</v>
      </c>
      <c r="G261" s="29">
        <f t="shared" si="27"/>
        <v>1.4009876801577585</v>
      </c>
      <c r="H261" s="31" t="str">
        <f t="shared" si="31"/>
        <v/>
      </c>
      <c r="I261" s="31" t="str">
        <f t="shared" si="30"/>
        <v/>
      </c>
      <c r="J261" s="30" t="str">
        <f t="shared" si="32"/>
        <v/>
      </c>
      <c r="K261" s="31" t="str">
        <f t="shared" si="34"/>
        <v/>
      </c>
      <c r="L261" s="31" t="str">
        <f t="shared" si="33"/>
        <v/>
      </c>
      <c r="M261" s="30" t="str">
        <f t="shared" si="35"/>
        <v/>
      </c>
      <c r="P261" s="15"/>
      <c r="T261" s="18"/>
      <c r="U261" s="18"/>
      <c r="V261" s="18"/>
    </row>
    <row r="262" spans="1:22" ht="15.6" thickTop="1" thickBot="1" x14ac:dyDescent="0.4">
      <c r="A262" s="8">
        <f>inputs_S2!G256</f>
        <v>43184</v>
      </c>
      <c r="B262" s="44">
        <f>+inputs_S2!I256</f>
        <v>0.72703703666666597</v>
      </c>
      <c r="C262" s="27">
        <f t="shared" si="28"/>
        <v>0.94693333279999903</v>
      </c>
      <c r="D262" s="28">
        <v>0.85</v>
      </c>
      <c r="E262" s="45">
        <f>+inputs_S2!L256</f>
        <v>5.78</v>
      </c>
      <c r="F262" s="27">
        <f t="shared" si="29"/>
        <v>4.6522834640463957</v>
      </c>
      <c r="G262" s="29">
        <f t="shared" si="27"/>
        <v>1.7446062990173985</v>
      </c>
      <c r="H262" s="31">
        <f t="shared" si="31"/>
        <v>0.7277671965714283</v>
      </c>
      <c r="I262" s="31">
        <f t="shared" si="30"/>
        <v>0.94798476306285662</v>
      </c>
      <c r="J262" s="30">
        <f t="shared" si="32"/>
        <v>0.84999999999999987</v>
      </c>
      <c r="K262" s="31">
        <f t="shared" si="34"/>
        <v>32.72</v>
      </c>
      <c r="L262" s="31">
        <f t="shared" si="33"/>
        <v>26.363690696321903</v>
      </c>
      <c r="M262" s="30">
        <f t="shared" si="35"/>
        <v>9.8863840111207164</v>
      </c>
      <c r="P262" s="15"/>
      <c r="T262" s="18"/>
      <c r="U262" s="18"/>
      <c r="V262" s="18"/>
    </row>
    <row r="263" spans="1:22" ht="15.6" thickTop="1" thickBot="1" x14ac:dyDescent="0.4">
      <c r="A263" s="8">
        <f>inputs_S2!G257</f>
        <v>43185</v>
      </c>
      <c r="B263" s="44">
        <f>+inputs_S2!I257</f>
        <v>0.71725925933333279</v>
      </c>
      <c r="C263" s="27">
        <f t="shared" si="28"/>
        <v>0.93285333343999921</v>
      </c>
      <c r="D263" s="28">
        <v>0.85</v>
      </c>
      <c r="E263" s="45">
        <f>+inputs_S2!L257</f>
        <v>3.24</v>
      </c>
      <c r="F263" s="27">
        <f t="shared" si="29"/>
        <v>2.5690780802937581</v>
      </c>
      <c r="G263" s="29">
        <f t="shared" si="27"/>
        <v>0.96340428011015933</v>
      </c>
      <c r="H263" s="31" t="str">
        <f t="shared" si="31"/>
        <v/>
      </c>
      <c r="I263" s="31" t="str">
        <f t="shared" si="30"/>
        <v/>
      </c>
      <c r="J263" s="30" t="str">
        <f t="shared" si="32"/>
        <v/>
      </c>
      <c r="K263" s="31" t="str">
        <f t="shared" si="34"/>
        <v/>
      </c>
      <c r="L263" s="31" t="str">
        <f t="shared" si="33"/>
        <v/>
      </c>
      <c r="M263" s="30" t="str">
        <f t="shared" si="35"/>
        <v/>
      </c>
      <c r="P263" s="15"/>
      <c r="T263" s="18"/>
      <c r="U263" s="18"/>
      <c r="V263" s="18"/>
    </row>
    <row r="264" spans="1:22" ht="15.6" thickTop="1" thickBot="1" x14ac:dyDescent="0.4">
      <c r="A264" s="8">
        <f>inputs_S2!G258</f>
        <v>43186</v>
      </c>
      <c r="B264" s="44">
        <f>+inputs_S2!I258</f>
        <v>0.70748148199999961</v>
      </c>
      <c r="C264" s="27">
        <f t="shared" si="28"/>
        <v>0.91877333407999939</v>
      </c>
      <c r="D264" s="28">
        <v>0.85</v>
      </c>
      <c r="E264" s="45">
        <f>+inputs_S2!L258</f>
        <v>4.21</v>
      </c>
      <c r="F264" s="27">
        <f t="shared" si="29"/>
        <v>3.2878303760052776</v>
      </c>
      <c r="G264" s="29">
        <f t="shared" si="27"/>
        <v>1.2329363910019793</v>
      </c>
      <c r="H264" s="31" t="str">
        <f t="shared" si="31"/>
        <v/>
      </c>
      <c r="I264" s="31" t="str">
        <f t="shared" si="30"/>
        <v/>
      </c>
      <c r="J264" s="30" t="str">
        <f t="shared" si="32"/>
        <v/>
      </c>
      <c r="K264" s="31" t="str">
        <f t="shared" si="34"/>
        <v/>
      </c>
      <c r="L264" s="31" t="str">
        <f t="shared" si="33"/>
        <v/>
      </c>
      <c r="M264" s="30" t="str">
        <f t="shared" si="35"/>
        <v/>
      </c>
      <c r="P264" s="15"/>
      <c r="T264" s="18"/>
      <c r="U264" s="18"/>
      <c r="V264" s="18"/>
    </row>
    <row r="265" spans="1:22" ht="15.6" thickTop="1" thickBot="1" x14ac:dyDescent="0.4">
      <c r="A265" s="8">
        <f>inputs_S2!G259</f>
        <v>43187</v>
      </c>
      <c r="B265" s="44">
        <f>+inputs_S2!I259</f>
        <v>0.69770370466666642</v>
      </c>
      <c r="C265" s="27">
        <f t="shared" si="28"/>
        <v>0.90469333471999958</v>
      </c>
      <c r="D265" s="28">
        <v>0.85</v>
      </c>
      <c r="E265" s="45">
        <f>+inputs_S2!L259</f>
        <v>2.77</v>
      </c>
      <c r="F265" s="27">
        <f t="shared" si="29"/>
        <v>2.1301004565982389</v>
      </c>
      <c r="G265" s="29">
        <f t="shared" si="27"/>
        <v>0.79878767122433958</v>
      </c>
      <c r="H265" s="31" t="str">
        <f t="shared" si="31"/>
        <v/>
      </c>
      <c r="I265" s="31" t="str">
        <f t="shared" si="30"/>
        <v/>
      </c>
      <c r="J265" s="30" t="str">
        <f t="shared" si="32"/>
        <v/>
      </c>
      <c r="K265" s="31" t="str">
        <f t="shared" si="34"/>
        <v/>
      </c>
      <c r="L265" s="31" t="str">
        <f t="shared" si="33"/>
        <v/>
      </c>
      <c r="M265" s="30" t="str">
        <f t="shared" si="35"/>
        <v/>
      </c>
      <c r="P265" s="15"/>
      <c r="T265" s="18"/>
      <c r="U265" s="18"/>
      <c r="V265" s="18"/>
    </row>
    <row r="266" spans="1:22" ht="15.6" thickTop="1" thickBot="1" x14ac:dyDescent="0.4">
      <c r="A266" s="8">
        <f>inputs_S2!G260</f>
        <v>43188</v>
      </c>
      <c r="B266" s="44">
        <f>+inputs_S2!I260</f>
        <v>0.68792592733333324</v>
      </c>
      <c r="C266" s="27">
        <f t="shared" si="28"/>
        <v>0.89061333535999987</v>
      </c>
      <c r="D266" s="28">
        <v>0.85</v>
      </c>
      <c r="E266" s="45">
        <f>+inputs_S2!L260</f>
        <v>4.05</v>
      </c>
      <c r="F266" s="27">
        <f t="shared" si="29"/>
        <v>3.0659364069767996</v>
      </c>
      <c r="G266" s="29">
        <f t="shared" si="27"/>
        <v>1.1497261526162998</v>
      </c>
      <c r="H266" s="31" t="str">
        <f t="shared" si="31"/>
        <v/>
      </c>
      <c r="I266" s="31" t="str">
        <f t="shared" si="30"/>
        <v/>
      </c>
      <c r="J266" s="30" t="str">
        <f t="shared" si="32"/>
        <v/>
      </c>
      <c r="K266" s="31" t="str">
        <f t="shared" si="34"/>
        <v/>
      </c>
      <c r="L266" s="31" t="str">
        <f t="shared" si="33"/>
        <v/>
      </c>
      <c r="M266" s="30" t="str">
        <f t="shared" si="35"/>
        <v/>
      </c>
      <c r="P266" s="15"/>
      <c r="T266" s="18"/>
      <c r="U266" s="18"/>
      <c r="V266" s="18"/>
    </row>
    <row r="267" spans="1:22" ht="15.6" thickTop="1" thickBot="1" x14ac:dyDescent="0.4">
      <c r="A267" s="8">
        <f>inputs_S2!G261</f>
        <v>43189</v>
      </c>
      <c r="B267" s="44">
        <f>+inputs_S2!I261</f>
        <v>0.67814814999999995</v>
      </c>
      <c r="C267" s="27">
        <f t="shared" si="28"/>
        <v>0.87653333599999994</v>
      </c>
      <c r="D267" s="28">
        <v>0.85</v>
      </c>
      <c r="E267" s="45">
        <f>+inputs_S2!L261</f>
        <v>4.21</v>
      </c>
      <c r="F267" s="27">
        <f t="shared" si="29"/>
        <v>3.1366745428759999</v>
      </c>
      <c r="G267" s="29">
        <f t="shared" si="27"/>
        <v>1.1762529535785</v>
      </c>
      <c r="H267" s="31" t="str">
        <f t="shared" si="31"/>
        <v/>
      </c>
      <c r="I267" s="31" t="str">
        <f t="shared" si="30"/>
        <v/>
      </c>
      <c r="J267" s="30" t="str">
        <f t="shared" si="32"/>
        <v/>
      </c>
      <c r="K267" s="31" t="str">
        <f t="shared" si="34"/>
        <v/>
      </c>
      <c r="L267" s="31" t="str">
        <f t="shared" si="33"/>
        <v/>
      </c>
      <c r="M267" s="30" t="str">
        <f t="shared" si="35"/>
        <v/>
      </c>
      <c r="P267" s="15"/>
      <c r="T267" s="18"/>
      <c r="U267" s="18"/>
      <c r="V267" s="18"/>
    </row>
    <row r="268" spans="1:22" thickTop="1" x14ac:dyDescent="0.35"/>
  </sheetData>
  <autoFilter ref="M1:M267"/>
  <pageMargins left="0.7" right="0.7" top="0.75" bottom="0.75" header="0.3" footer="0.3"/>
  <pageSetup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2"/>
  <sheetViews>
    <sheetView tabSelected="1" zoomScale="55" zoomScaleNormal="55" workbookViewId="0">
      <selection activeCell="Y35" sqref="Y35"/>
    </sheetView>
  </sheetViews>
  <sheetFormatPr baseColWidth="10" defaultColWidth="11.5703125" defaultRowHeight="15" x14ac:dyDescent="0.25"/>
  <cols>
    <col min="1" max="1" width="4" customWidth="1"/>
    <col min="3" max="3" width="6.7109375" style="56" customWidth="1"/>
    <col min="4" max="4" width="18" customWidth="1"/>
    <col min="8" max="9" width="16.140625" bestFit="1" customWidth="1"/>
    <col min="10" max="10" width="17.28515625" bestFit="1" customWidth="1"/>
    <col min="11" max="11" width="11.140625" style="56" bestFit="1" customWidth="1"/>
    <col min="12" max="12" width="15" style="56" customWidth="1"/>
    <col min="13" max="29" width="11.5703125" style="56"/>
  </cols>
  <sheetData>
    <row r="1" spans="1:68" ht="14.45" x14ac:dyDescent="0.35">
      <c r="A1" s="56"/>
      <c r="B1" s="56"/>
      <c r="D1" s="56"/>
      <c r="E1" s="56"/>
      <c r="F1" s="56"/>
      <c r="G1" s="56"/>
      <c r="H1" s="56"/>
      <c r="I1" s="56"/>
      <c r="J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</row>
    <row r="2" spans="1:68" ht="23.45" x14ac:dyDescent="0.55000000000000004">
      <c r="A2" s="56"/>
      <c r="B2" s="56"/>
      <c r="D2" s="107" t="str">
        <f>[1]SEMANA!A1</f>
        <v>NECESIDADES SEMANA 09 - 15 ABR</v>
      </c>
      <c r="E2" s="107"/>
      <c r="F2" s="107"/>
      <c r="G2" s="107"/>
      <c r="H2" s="107"/>
      <c r="I2" s="107"/>
      <c r="J2" s="107"/>
      <c r="L2" s="107" t="s">
        <v>344</v>
      </c>
      <c r="M2" s="107"/>
      <c r="N2" s="107"/>
      <c r="O2" s="107"/>
      <c r="P2" s="107"/>
      <c r="Q2" s="107"/>
      <c r="R2" s="107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</row>
    <row r="3" spans="1:68" ht="14.45" x14ac:dyDescent="0.35">
      <c r="A3" s="56"/>
      <c r="B3" s="56"/>
      <c r="D3" s="56"/>
      <c r="E3" s="56"/>
      <c r="F3" s="56"/>
      <c r="G3" s="56"/>
      <c r="H3" s="56"/>
      <c r="I3" s="56"/>
      <c r="J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</row>
    <row r="4" spans="1:68" ht="15.75" x14ac:dyDescent="0.25">
      <c r="A4" s="56"/>
      <c r="B4" s="56"/>
      <c r="D4" s="57" t="s">
        <v>28</v>
      </c>
      <c r="E4" s="57" t="s">
        <v>14</v>
      </c>
      <c r="F4" s="57" t="s">
        <v>7</v>
      </c>
      <c r="G4" s="57" t="s">
        <v>15</v>
      </c>
      <c r="H4" s="57" t="s">
        <v>9</v>
      </c>
      <c r="I4" s="57" t="s">
        <v>16</v>
      </c>
      <c r="J4" s="57" t="s">
        <v>17</v>
      </c>
      <c r="M4" s="92" t="s">
        <v>29</v>
      </c>
      <c r="N4" s="91"/>
      <c r="O4" s="91"/>
      <c r="P4" s="91"/>
      <c r="Q4" s="91"/>
      <c r="R4" s="91"/>
      <c r="S4" s="91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</row>
    <row r="5" spans="1:68" ht="21.6" thickBot="1" x14ac:dyDescent="0.55000000000000004">
      <c r="A5" s="56"/>
      <c r="B5" s="56"/>
      <c r="D5" s="58"/>
      <c r="E5" s="58"/>
      <c r="F5" s="58"/>
      <c r="G5" s="58"/>
      <c r="H5" s="59" t="s">
        <v>30</v>
      </c>
      <c r="I5" s="59" t="s">
        <v>30</v>
      </c>
      <c r="J5" s="59" t="s">
        <v>31</v>
      </c>
      <c r="M5" s="60" t="s">
        <v>32</v>
      </c>
      <c r="N5" s="60" t="s">
        <v>33</v>
      </c>
      <c r="O5" s="60" t="s">
        <v>34</v>
      </c>
      <c r="P5" s="60" t="s">
        <v>35</v>
      </c>
      <c r="Q5" s="60" t="s">
        <v>36</v>
      </c>
      <c r="R5" s="60" t="s">
        <v>37</v>
      </c>
      <c r="S5" s="60" t="s">
        <v>38</v>
      </c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</row>
    <row r="6" spans="1:68" ht="21.95" thickTop="1" thickBot="1" x14ac:dyDescent="0.55000000000000004">
      <c r="A6" s="56"/>
      <c r="B6" s="56"/>
      <c r="C6" s="61"/>
      <c r="D6" s="62">
        <v>1</v>
      </c>
      <c r="E6" s="63">
        <f>necesidades_S1!Q39</f>
        <v>0.75647619047618997</v>
      </c>
      <c r="F6" s="63">
        <f>necesidades_S1!R39</f>
        <v>0.98932571428571392</v>
      </c>
      <c r="G6" s="63">
        <v>1</v>
      </c>
      <c r="H6" s="63">
        <f>necesidades_S1!T39</f>
        <v>23.58</v>
      </c>
      <c r="I6" s="63">
        <f>necesidades_S1!U39</f>
        <v>27.191736159999984</v>
      </c>
      <c r="J6" s="90">
        <f>necesidades_S1!V39</f>
        <v>10.196901059999995</v>
      </c>
      <c r="L6" s="60" t="s">
        <v>341</v>
      </c>
      <c r="M6" s="60">
        <v>5</v>
      </c>
      <c r="N6" s="60"/>
      <c r="O6" s="60"/>
      <c r="P6" s="60"/>
      <c r="Q6" s="60">
        <v>5</v>
      </c>
      <c r="R6" s="60"/>
      <c r="S6" s="60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</row>
    <row r="7" spans="1:68" ht="21.95" thickTop="1" thickBot="1" x14ac:dyDescent="0.55000000000000004">
      <c r="A7" s="56"/>
      <c r="B7" s="56"/>
      <c r="C7" s="61"/>
      <c r="D7" s="62">
        <v>2</v>
      </c>
      <c r="E7" s="63">
        <f>necesidades_S2!Q38</f>
        <v>0.7277671965714283</v>
      </c>
      <c r="F7" s="63">
        <f>necesidades_S2!R38</f>
        <v>0.94798476306285662</v>
      </c>
      <c r="G7" s="63">
        <f>necesidades_S2!S38</f>
        <v>0.84999999999999987</v>
      </c>
      <c r="H7" s="64">
        <f>necesidades_S2!T38</f>
        <v>32.72</v>
      </c>
      <c r="I7" s="64">
        <f>necesidades_S2!U38</f>
        <v>26.363690696321903</v>
      </c>
      <c r="J7" s="90">
        <f>necesidades_S2!V38</f>
        <v>9.8863840111207164</v>
      </c>
      <c r="L7" s="60" t="s">
        <v>342</v>
      </c>
      <c r="M7" s="60"/>
      <c r="N7" s="60"/>
      <c r="O7" s="60"/>
      <c r="P7" s="60"/>
      <c r="Q7" s="60"/>
      <c r="R7" s="60"/>
      <c r="S7" s="60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</row>
    <row r="8" spans="1:68" ht="15.6" thickTop="1" thickBot="1" x14ac:dyDescent="0.4">
      <c r="A8" s="56"/>
      <c r="B8" s="56"/>
      <c r="C8" s="61"/>
      <c r="D8" s="55">
        <v>3</v>
      </c>
      <c r="E8" s="27"/>
      <c r="F8" s="27"/>
      <c r="G8" s="27"/>
      <c r="H8" s="27"/>
      <c r="I8" s="27"/>
      <c r="J8" s="27"/>
      <c r="K8" s="65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</row>
    <row r="9" spans="1:68" ht="15.6" thickTop="1" thickBot="1" x14ac:dyDescent="0.4">
      <c r="A9" s="56"/>
      <c r="B9" s="56"/>
      <c r="C9" s="61"/>
      <c r="D9" s="55">
        <v>4</v>
      </c>
      <c r="E9" s="27"/>
      <c r="F9" s="27"/>
      <c r="G9" s="27"/>
      <c r="H9" s="27"/>
      <c r="I9" s="27"/>
      <c r="J9" s="27"/>
      <c r="K9" s="65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</row>
    <row r="10" spans="1:68" ht="15.6" thickTop="1" thickBot="1" x14ac:dyDescent="0.4">
      <c r="A10" s="56"/>
      <c r="B10" s="56"/>
      <c r="D10" s="55">
        <v>5</v>
      </c>
      <c r="E10" s="27"/>
      <c r="F10" s="27"/>
      <c r="G10" s="27"/>
      <c r="H10" s="27"/>
      <c r="I10" s="27"/>
      <c r="J10" s="27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</row>
    <row r="11" spans="1:68" ht="15.6" thickTop="1" thickBot="1" x14ac:dyDescent="0.4">
      <c r="A11" s="56"/>
      <c r="B11" s="56"/>
      <c r="D11" s="55" t="s">
        <v>340</v>
      </c>
      <c r="E11" s="27"/>
      <c r="F11" s="27"/>
      <c r="G11" s="27"/>
      <c r="H11" s="27"/>
      <c r="I11" s="27"/>
      <c r="J11" s="27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</row>
    <row r="12" spans="1:68" s="56" customFormat="1" thickTop="1" x14ac:dyDescent="0.35">
      <c r="AD12" s="66"/>
      <c r="AE12" s="66"/>
      <c r="AF12" s="66"/>
      <c r="AG12" s="66"/>
      <c r="AH12" s="66"/>
      <c r="AI12" s="66"/>
      <c r="AJ12" s="66"/>
      <c r="AK12" s="66"/>
      <c r="AL12" s="66"/>
    </row>
    <row r="13" spans="1:68" s="56" customFormat="1" ht="15" customHeight="1" x14ac:dyDescent="0.35"/>
    <row r="14" spans="1:68" s="56" customFormat="1" ht="14.45" x14ac:dyDescent="0.35"/>
    <row r="15" spans="1:68" s="56" customFormat="1" ht="14.45" x14ac:dyDescent="0.35"/>
    <row r="16" spans="1:68" s="56" customFormat="1" ht="14.45" x14ac:dyDescent="0.35"/>
    <row r="17" s="56" customFormat="1" ht="15" customHeight="1" x14ac:dyDescent="0.35"/>
    <row r="18" s="56" customFormat="1" ht="14.45" x14ac:dyDescent="0.35"/>
    <row r="19" s="56" customFormat="1" ht="14.45" x14ac:dyDescent="0.35"/>
    <row r="20" s="56" customFormat="1" ht="14.45" x14ac:dyDescent="0.35"/>
    <row r="21" s="56" customFormat="1" ht="14.45" x14ac:dyDescent="0.35"/>
    <row r="22" s="56" customFormat="1" ht="14.45" x14ac:dyDescent="0.35"/>
    <row r="23" s="56" customFormat="1" ht="14.45" x14ac:dyDescent="0.35"/>
    <row r="24" s="56" customFormat="1" ht="14.45" x14ac:dyDescent="0.35"/>
    <row r="25" s="56" customFormat="1" ht="14.45" x14ac:dyDescent="0.35"/>
    <row r="26" s="56" customFormat="1" ht="14.45" x14ac:dyDescent="0.35"/>
    <row r="27" s="56" customFormat="1" ht="14.45" x14ac:dyDescent="0.35"/>
    <row r="28" s="56" customFormat="1" ht="14.45" x14ac:dyDescent="0.35"/>
    <row r="29" s="56" customFormat="1" ht="14.45" x14ac:dyDescent="0.35"/>
    <row r="30" s="56" customFormat="1" ht="14.45" x14ac:dyDescent="0.35"/>
    <row r="31" s="56" customFormat="1" ht="14.45" x14ac:dyDescent="0.35"/>
    <row r="32" s="56" customFormat="1" ht="14.45" x14ac:dyDescent="0.35"/>
    <row r="33" s="56" customFormat="1" ht="14.45" x14ac:dyDescent="0.35"/>
    <row r="34" s="56" customFormat="1" ht="14.45" x14ac:dyDescent="0.35"/>
    <row r="35" s="56" customFormat="1" ht="14.45" x14ac:dyDescent="0.35"/>
    <row r="36" s="56" customFormat="1" ht="14.45" x14ac:dyDescent="0.35"/>
    <row r="37" s="56" customFormat="1" ht="14.45" x14ac:dyDescent="0.35"/>
    <row r="38" s="56" customFormat="1" ht="14.45" x14ac:dyDescent="0.35"/>
    <row r="39" s="56" customFormat="1" ht="14.45" x14ac:dyDescent="0.35"/>
    <row r="40" s="56" customFormat="1" ht="14.45" x14ac:dyDescent="0.35"/>
    <row r="41" s="56" customFormat="1" ht="14.45" x14ac:dyDescent="0.35"/>
    <row r="42" s="56" customFormat="1" ht="14.45" x14ac:dyDescent="0.35"/>
    <row r="43" s="56" customFormat="1" ht="14.45" x14ac:dyDescent="0.35"/>
    <row r="44" s="56" customFormat="1" ht="14.45" x14ac:dyDescent="0.35"/>
    <row r="45" s="56" customFormat="1" ht="14.45" x14ac:dyDescent="0.35"/>
    <row r="46" s="56" customFormat="1" ht="14.45" x14ac:dyDescent="0.35"/>
    <row r="47" s="56" customFormat="1" ht="14.45" x14ac:dyDescent="0.35"/>
    <row r="48" s="56" customFormat="1" ht="14.45" x14ac:dyDescent="0.35"/>
    <row r="49" spans="2:2" s="56" customFormat="1" ht="14.45" x14ac:dyDescent="0.35"/>
    <row r="50" spans="2:2" s="56" customFormat="1" ht="14.45" x14ac:dyDescent="0.35"/>
    <row r="51" spans="2:2" s="56" customFormat="1" ht="14.45" x14ac:dyDescent="0.35"/>
    <row r="52" spans="2:2" s="56" customFormat="1" ht="14.45" x14ac:dyDescent="0.35"/>
    <row r="53" spans="2:2" s="56" customFormat="1" ht="14.45" x14ac:dyDescent="0.35"/>
    <row r="54" spans="2:2" s="56" customFormat="1" ht="14.45" x14ac:dyDescent="0.35"/>
    <row r="55" spans="2:2" s="56" customFormat="1" ht="14.45" x14ac:dyDescent="0.35"/>
    <row r="56" spans="2:2" s="56" customFormat="1" ht="14.45" x14ac:dyDescent="0.35"/>
    <row r="57" spans="2:2" s="56" customFormat="1" ht="14.45" x14ac:dyDescent="0.35"/>
    <row r="58" spans="2:2" s="56" customFormat="1" ht="14.45" x14ac:dyDescent="0.35"/>
    <row r="59" spans="2:2" s="56" customFormat="1" ht="14.45" x14ac:dyDescent="0.35"/>
    <row r="60" spans="2:2" s="56" customFormat="1" ht="14.45" x14ac:dyDescent="0.35"/>
    <row r="61" spans="2:2" s="56" customFormat="1" ht="28.5" customHeight="1" x14ac:dyDescent="0.6">
      <c r="B61" s="67"/>
    </row>
    <row r="62" spans="2:2" s="56" customFormat="1" ht="14.45" x14ac:dyDescent="0.35"/>
    <row r="63" spans="2:2" s="56" customFormat="1" ht="14.45" x14ac:dyDescent="0.35"/>
    <row r="64" spans="2:2" s="56" customFormat="1" ht="14.45" x14ac:dyDescent="0.35"/>
    <row r="65" spans="2:2" s="56" customFormat="1" ht="14.45" x14ac:dyDescent="0.35"/>
    <row r="66" spans="2:2" s="56" customFormat="1" ht="14.45" x14ac:dyDescent="0.35"/>
    <row r="67" spans="2:2" s="56" customFormat="1" ht="14.45" x14ac:dyDescent="0.35"/>
    <row r="68" spans="2:2" s="56" customFormat="1" ht="14.45" x14ac:dyDescent="0.35"/>
    <row r="69" spans="2:2" s="56" customFormat="1" ht="14.45" x14ac:dyDescent="0.35"/>
    <row r="70" spans="2:2" s="56" customFormat="1" ht="14.45" x14ac:dyDescent="0.35"/>
    <row r="71" spans="2:2" s="56" customFormat="1" ht="14.45" x14ac:dyDescent="0.35"/>
    <row r="72" spans="2:2" s="56" customFormat="1" ht="14.45" x14ac:dyDescent="0.35"/>
    <row r="73" spans="2:2" s="56" customFormat="1" ht="26.25" x14ac:dyDescent="0.4">
      <c r="B73" s="67" t="s">
        <v>354</v>
      </c>
    </row>
    <row r="74" spans="2:2" s="56" customFormat="1" ht="14.45" x14ac:dyDescent="0.35"/>
    <row r="75" spans="2:2" s="56" customFormat="1" ht="14.45" x14ac:dyDescent="0.35"/>
    <row r="76" spans="2:2" s="56" customFormat="1" ht="14.45" x14ac:dyDescent="0.35"/>
    <row r="77" spans="2:2" s="56" customFormat="1" ht="14.45" x14ac:dyDescent="0.35"/>
    <row r="78" spans="2:2" s="56" customFormat="1" ht="14.45" x14ac:dyDescent="0.35"/>
    <row r="79" spans="2:2" s="56" customFormat="1" ht="14.45" x14ac:dyDescent="0.35"/>
    <row r="80" spans="2:2" s="56" customFormat="1" ht="14.45" x14ac:dyDescent="0.35"/>
    <row r="81" spans="2:11" s="56" customFormat="1" ht="14.45" x14ac:dyDescent="0.35"/>
    <row r="82" spans="2:11" s="56" customFormat="1" ht="14.45" x14ac:dyDescent="0.35"/>
    <row r="83" spans="2:11" s="56" customFormat="1" ht="14.45" x14ac:dyDescent="0.35"/>
    <row r="84" spans="2:11" s="56" customFormat="1" ht="14.45" x14ac:dyDescent="0.35"/>
    <row r="85" spans="2:11" s="56" customFormat="1" ht="14.45" x14ac:dyDescent="0.35"/>
    <row r="86" spans="2:11" s="56" customFormat="1" ht="14.45" x14ac:dyDescent="0.35"/>
    <row r="87" spans="2:11" s="56" customFormat="1" x14ac:dyDescent="0.25"/>
    <row r="88" spans="2:11" s="56" customFormat="1" x14ac:dyDescent="0.25"/>
    <row r="89" spans="2:11" s="56" customFormat="1" x14ac:dyDescent="0.25"/>
    <row r="90" spans="2:11" s="56" customFormat="1" x14ac:dyDescent="0.25"/>
    <row r="91" spans="2:11" s="56" customFormat="1" x14ac:dyDescent="0.25"/>
    <row r="92" spans="2:11" s="56" customFormat="1" x14ac:dyDescent="0.25"/>
    <row r="93" spans="2:11" s="56" customFormat="1" ht="26.25" x14ac:dyDescent="0.4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 s="56" customFormat="1" x14ac:dyDescent="0.25"/>
    <row r="95" spans="2:11" s="56" customFormat="1" x14ac:dyDescent="0.25"/>
    <row r="96" spans="2:11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</sheetData>
  <mergeCells count="2">
    <mergeCell ref="D2:J2"/>
    <mergeCell ref="L2:R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&amp;L&amp;D&amp;R&amp;G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ETo</vt:lpstr>
      <vt:lpstr>inputs_S1</vt:lpstr>
      <vt:lpstr>necesidades_S1</vt:lpstr>
      <vt:lpstr>inputs_S2</vt:lpstr>
      <vt:lpstr>necesidades_S2</vt:lpstr>
      <vt:lpstr>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Balbontín N.</dc:creator>
  <cp:lastModifiedBy>Magali Odi</cp:lastModifiedBy>
  <dcterms:created xsi:type="dcterms:W3CDTF">2018-04-11T18:30:29Z</dcterms:created>
  <dcterms:modified xsi:type="dcterms:W3CDTF">2018-07-26T03:15:19Z</dcterms:modified>
</cp:coreProperties>
</file>